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4D8076C9-1970-A146-A00A-B59565091531}" xr6:coauthVersionLast="46" xr6:coauthVersionMax="46" xr10:uidLastSave="{00000000-0000-0000-0000-000000000000}"/>
  <bookViews>
    <workbookView xWindow="2460" yWindow="7140" windowWidth="31940" windowHeight="16940" xr2:uid="{FF8006A7-20C5-584C-ACFE-DEF3CE62E633}"/>
  </bookViews>
  <sheets>
    <sheet name="9.1.1" sheetId="2" r:id="rId1"/>
  </sheets>
  <externalReferences>
    <externalReference r:id="rId2"/>
  </externalReferences>
  <definedNames>
    <definedName name="_xlnm._FilterDatabase" localSheetId="0" hidden="1">'9.1.1'!$A$9:$I$154</definedName>
    <definedName name="ANEXO">#REF!</definedName>
    <definedName name="_xlnm.Print_Area" localSheetId="0">'9.1.1'!$A$1:$I$163</definedName>
    <definedName name="moviliario">#REF!</definedName>
    <definedName name="S">#REF!</definedName>
    <definedName name="_xlnm.Print_Titles" localSheetId="0">'9.1.1'!$1:$8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0" i="2" s="1"/>
  <c r="E11" i="2"/>
  <c r="E10" i="2" s="1"/>
  <c r="G11" i="2"/>
  <c r="H11" i="2"/>
  <c r="H10" i="2" s="1"/>
  <c r="I11" i="2"/>
  <c r="F12" i="2"/>
  <c r="F11" i="2" s="1"/>
  <c r="I12" i="2"/>
  <c r="D13" i="2"/>
  <c r="E13" i="2"/>
  <c r="G13" i="2"/>
  <c r="H13" i="2"/>
  <c r="I13" i="2"/>
  <c r="F14" i="2"/>
  <c r="F13" i="2" s="1"/>
  <c r="I14" i="2"/>
  <c r="D15" i="2"/>
  <c r="E15" i="2"/>
  <c r="G15" i="2"/>
  <c r="G10" i="2" s="1"/>
  <c r="H15" i="2"/>
  <c r="F16" i="2"/>
  <c r="F15" i="2" s="1"/>
  <c r="F17" i="2"/>
  <c r="I17" i="2" s="1"/>
  <c r="F18" i="2"/>
  <c r="I18" i="2" s="1"/>
  <c r="F19" i="2"/>
  <c r="I19" i="2" s="1"/>
  <c r="D20" i="2"/>
  <c r="E20" i="2"/>
  <c r="G20" i="2"/>
  <c r="H20" i="2"/>
  <c r="F21" i="2"/>
  <c r="F20" i="2" s="1"/>
  <c r="F22" i="2"/>
  <c r="I22" i="2" s="1"/>
  <c r="F23" i="2"/>
  <c r="I23" i="2" s="1"/>
  <c r="F24" i="2"/>
  <c r="I24" i="2" s="1"/>
  <c r="D25" i="2"/>
  <c r="E25" i="2"/>
  <c r="G25" i="2"/>
  <c r="H25" i="2"/>
  <c r="F26" i="2"/>
  <c r="F25" i="2" s="1"/>
  <c r="F27" i="2"/>
  <c r="I27" i="2" s="1"/>
  <c r="F28" i="2"/>
  <c r="I28" i="2" s="1"/>
  <c r="D29" i="2"/>
  <c r="E29" i="2"/>
  <c r="G29" i="2"/>
  <c r="H29" i="2"/>
  <c r="F30" i="2"/>
  <c r="F29" i="2" s="1"/>
  <c r="D32" i="2"/>
  <c r="E32" i="2"/>
  <c r="G32" i="2"/>
  <c r="G31" i="2" s="1"/>
  <c r="H32" i="2"/>
  <c r="F33" i="2"/>
  <c r="F32" i="2" s="1"/>
  <c r="F34" i="2"/>
  <c r="I34" i="2" s="1"/>
  <c r="F35" i="2"/>
  <c r="I35" i="2" s="1"/>
  <c r="F36" i="2"/>
  <c r="I36" i="2" s="1"/>
  <c r="F37" i="2"/>
  <c r="I37" i="2" s="1"/>
  <c r="D38" i="2"/>
  <c r="E38" i="2"/>
  <c r="G38" i="2"/>
  <c r="H38" i="2"/>
  <c r="F39" i="2"/>
  <c r="F38" i="2" s="1"/>
  <c r="D40" i="2"/>
  <c r="E40" i="2"/>
  <c r="G40" i="2"/>
  <c r="H40" i="2"/>
  <c r="F41" i="2"/>
  <c r="F40" i="2" s="1"/>
  <c r="F42" i="2"/>
  <c r="I42" i="2" s="1"/>
  <c r="D43" i="2"/>
  <c r="D31" i="2" s="1"/>
  <c r="E43" i="2"/>
  <c r="E31" i="2" s="1"/>
  <c r="G43" i="2"/>
  <c r="H43" i="2"/>
  <c r="H31" i="2" s="1"/>
  <c r="F44" i="2"/>
  <c r="F43" i="2" s="1"/>
  <c r="F45" i="2"/>
  <c r="I45" i="2" s="1"/>
  <c r="F46" i="2"/>
  <c r="I46" i="2" s="1"/>
  <c r="F47" i="2"/>
  <c r="I47" i="2" s="1"/>
  <c r="F48" i="2"/>
  <c r="I48" i="2" s="1"/>
  <c r="F49" i="2"/>
  <c r="I49" i="2" s="1"/>
  <c r="F50" i="2"/>
  <c r="I50" i="2" s="1"/>
  <c r="D51" i="2"/>
  <c r="E51" i="2"/>
  <c r="G51" i="2"/>
  <c r="H51" i="2"/>
  <c r="F52" i="2"/>
  <c r="F51" i="2" s="1"/>
  <c r="F53" i="2"/>
  <c r="I53" i="2" s="1"/>
  <c r="F54" i="2"/>
  <c r="I54" i="2" s="1"/>
  <c r="F55" i="2"/>
  <c r="I55" i="2" s="1"/>
  <c r="F56" i="2"/>
  <c r="I56" i="2" s="1"/>
  <c r="D57" i="2"/>
  <c r="E57" i="2"/>
  <c r="G57" i="2"/>
  <c r="H57" i="2"/>
  <c r="F58" i="2"/>
  <c r="F57" i="2" s="1"/>
  <c r="D59" i="2"/>
  <c r="E59" i="2"/>
  <c r="G59" i="2"/>
  <c r="H59" i="2"/>
  <c r="F60" i="2"/>
  <c r="F59" i="2" s="1"/>
  <c r="F61" i="2"/>
  <c r="I61" i="2" s="1"/>
  <c r="D62" i="2"/>
  <c r="E62" i="2"/>
  <c r="G62" i="2"/>
  <c r="H62" i="2"/>
  <c r="F63" i="2"/>
  <c r="F62" i="2" s="1"/>
  <c r="F64" i="2"/>
  <c r="I64" i="2" s="1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2" i="2"/>
  <c r="E72" i="2"/>
  <c r="G72" i="2"/>
  <c r="G71" i="2" s="1"/>
  <c r="G152" i="2" s="1"/>
  <c r="H72" i="2"/>
  <c r="F73" i="2"/>
  <c r="F72" i="2" s="1"/>
  <c r="F74" i="2"/>
  <c r="I74" i="2" s="1"/>
  <c r="F75" i="2"/>
  <c r="I75" i="2" s="1"/>
  <c r="F76" i="2"/>
  <c r="I76" i="2" s="1"/>
  <c r="F77" i="2"/>
  <c r="I77" i="2" s="1"/>
  <c r="F78" i="2"/>
  <c r="I78" i="2" s="1"/>
  <c r="D79" i="2"/>
  <c r="D71" i="2" s="1"/>
  <c r="E79" i="2"/>
  <c r="E71" i="2" s="1"/>
  <c r="G79" i="2"/>
  <c r="H79" i="2"/>
  <c r="H71" i="2" s="1"/>
  <c r="F80" i="2"/>
  <c r="F79" i="2" s="1"/>
  <c r="F81" i="2"/>
  <c r="I81" i="2" s="1"/>
  <c r="F82" i="2"/>
  <c r="I82" i="2" s="1"/>
  <c r="F83" i="2"/>
  <c r="I83" i="2" s="1"/>
  <c r="F84" i="2"/>
  <c r="I84" i="2" s="1"/>
  <c r="F85" i="2"/>
  <c r="I85" i="2" s="1"/>
  <c r="F86" i="2"/>
  <c r="I86" i="2" s="1"/>
  <c r="D87" i="2"/>
  <c r="E87" i="2"/>
  <c r="G87" i="2"/>
  <c r="H87" i="2"/>
  <c r="F88" i="2"/>
  <c r="F87" i="2" s="1"/>
  <c r="F89" i="2"/>
  <c r="I89" i="2" s="1"/>
  <c r="F90" i="2"/>
  <c r="I90" i="2" s="1"/>
  <c r="F91" i="2"/>
  <c r="I91" i="2" s="1"/>
  <c r="F92" i="2"/>
  <c r="I92" i="2" s="1"/>
  <c r="D93" i="2"/>
  <c r="E93" i="2"/>
  <c r="G93" i="2"/>
  <c r="H93" i="2"/>
  <c r="F94" i="2"/>
  <c r="F93" i="2" s="1"/>
  <c r="F95" i="2"/>
  <c r="I95" i="2" s="1"/>
  <c r="F96" i="2"/>
  <c r="I96" i="2" s="1"/>
  <c r="F97" i="2"/>
  <c r="I97" i="2" s="1"/>
  <c r="F98" i="2"/>
  <c r="I98" i="2" s="1"/>
  <c r="D99" i="2"/>
  <c r="E99" i="2"/>
  <c r="G99" i="2"/>
  <c r="H99" i="2"/>
  <c r="F100" i="2"/>
  <c r="F99" i="2" s="1"/>
  <c r="F101" i="2"/>
  <c r="I101" i="2" s="1"/>
  <c r="F102" i="2"/>
  <c r="I102" i="2" s="1"/>
  <c r="F103" i="2"/>
  <c r="I103" i="2" s="1"/>
  <c r="F104" i="2"/>
  <c r="I104" i="2" s="1"/>
  <c r="D105" i="2"/>
  <c r="E105" i="2"/>
  <c r="G105" i="2"/>
  <c r="H105" i="2"/>
  <c r="F106" i="2"/>
  <c r="F105" i="2" s="1"/>
  <c r="D107" i="2"/>
  <c r="E107" i="2"/>
  <c r="G107" i="2"/>
  <c r="H107" i="2"/>
  <c r="F108" i="2"/>
  <c r="F107" i="2" s="1"/>
  <c r="F109" i="2"/>
  <c r="I109" i="2" s="1"/>
  <c r="F110" i="2"/>
  <c r="I110" i="2" s="1"/>
  <c r="D111" i="2"/>
  <c r="E111" i="2"/>
  <c r="G111" i="2"/>
  <c r="H111" i="2"/>
  <c r="F112" i="2"/>
  <c r="F111" i="2" s="1"/>
  <c r="F113" i="2"/>
  <c r="I113" i="2" s="1"/>
  <c r="D114" i="2"/>
  <c r="E114" i="2"/>
  <c r="G114" i="2"/>
  <c r="H114" i="2"/>
  <c r="F115" i="2"/>
  <c r="F114" i="2" s="1"/>
  <c r="F116" i="2"/>
  <c r="I116" i="2" s="1"/>
  <c r="F117" i="2"/>
  <c r="I117" i="2" s="1"/>
  <c r="F118" i="2"/>
  <c r="I118" i="2" s="1"/>
  <c r="D119" i="2"/>
  <c r="E119" i="2"/>
  <c r="H119" i="2"/>
  <c r="D120" i="2"/>
  <c r="E120" i="2"/>
  <c r="G120" i="2"/>
  <c r="G119" i="2" s="1"/>
  <c r="H120" i="2"/>
  <c r="F121" i="2"/>
  <c r="F120" i="2" s="1"/>
  <c r="D122" i="2"/>
  <c r="E122" i="2"/>
  <c r="G122" i="2"/>
  <c r="H122" i="2"/>
  <c r="F123" i="2"/>
  <c r="F122" i="2" s="1"/>
  <c r="D124" i="2"/>
  <c r="E124" i="2"/>
  <c r="G124" i="2"/>
  <c r="H124" i="2"/>
  <c r="F125" i="2"/>
  <c r="F124" i="2" s="1"/>
  <c r="D127" i="2"/>
  <c r="D126" i="2" s="1"/>
  <c r="E127" i="2"/>
  <c r="E126" i="2" s="1"/>
  <c r="G127" i="2"/>
  <c r="H127" i="2"/>
  <c r="H126" i="2" s="1"/>
  <c r="F128" i="2"/>
  <c r="F127" i="2" s="1"/>
  <c r="F129" i="2"/>
  <c r="I129" i="2" s="1"/>
  <c r="D130" i="2"/>
  <c r="E130" i="2"/>
  <c r="G130" i="2"/>
  <c r="H130" i="2"/>
  <c r="F131" i="2"/>
  <c r="F130" i="2" s="1"/>
  <c r="I131" i="2"/>
  <c r="I130" i="2" s="1"/>
  <c r="D132" i="2"/>
  <c r="E132" i="2"/>
  <c r="G132" i="2"/>
  <c r="G126" i="2" s="1"/>
  <c r="H132" i="2"/>
  <c r="F133" i="2"/>
  <c r="F132" i="2" s="1"/>
  <c r="I133" i="2"/>
  <c r="I132" i="2" s="1"/>
  <c r="D134" i="2"/>
  <c r="E134" i="2"/>
  <c r="G134" i="2"/>
  <c r="H134" i="2"/>
  <c r="F135" i="2"/>
  <c r="F134" i="2" s="1"/>
  <c r="I135" i="2"/>
  <c r="I134" i="2" s="1"/>
  <c r="D136" i="2"/>
  <c r="E136" i="2"/>
  <c r="G136" i="2"/>
  <c r="H136" i="2"/>
  <c r="F137" i="2"/>
  <c r="F136" i="2" s="1"/>
  <c r="I137" i="2"/>
  <c r="F138" i="2"/>
  <c r="I138" i="2" s="1"/>
  <c r="F139" i="2"/>
  <c r="I139" i="2"/>
  <c r="F140" i="2"/>
  <c r="I140" i="2" s="1"/>
  <c r="F141" i="2"/>
  <c r="I141" i="2"/>
  <c r="F142" i="2"/>
  <c r="I142" i="2" s="1"/>
  <c r="D143" i="2"/>
  <c r="E143" i="2"/>
  <c r="H143" i="2"/>
  <c r="D144" i="2"/>
  <c r="E144" i="2"/>
  <c r="G144" i="2"/>
  <c r="G143" i="2" s="1"/>
  <c r="H144" i="2"/>
  <c r="F145" i="2"/>
  <c r="F144" i="2" s="1"/>
  <c r="F143" i="2" s="1"/>
  <c r="I145" i="2"/>
  <c r="I144" i="2" s="1"/>
  <c r="I143" i="2" s="1"/>
  <c r="G146" i="2"/>
  <c r="D147" i="2"/>
  <c r="D146" i="2" s="1"/>
  <c r="F146" i="2" s="1"/>
  <c r="I146" i="2" s="1"/>
  <c r="E147" i="2"/>
  <c r="E146" i="2" s="1"/>
  <c r="G147" i="2"/>
  <c r="H147" i="2"/>
  <c r="H146" i="2" s="1"/>
  <c r="F148" i="2"/>
  <c r="F147" i="2" s="1"/>
  <c r="D149" i="2"/>
  <c r="E149" i="2"/>
  <c r="H149" i="2"/>
  <c r="D150" i="2"/>
  <c r="E150" i="2"/>
  <c r="F150" i="2"/>
  <c r="G150" i="2"/>
  <c r="G149" i="2" s="1"/>
  <c r="H150" i="2"/>
  <c r="F151" i="2"/>
  <c r="I151" i="2"/>
  <c r="I150" i="2" s="1"/>
  <c r="H152" i="2" l="1"/>
  <c r="F31" i="2"/>
  <c r="F126" i="2"/>
  <c r="F71" i="2"/>
  <c r="F10" i="2"/>
  <c r="E152" i="2"/>
  <c r="I136" i="2"/>
  <c r="F119" i="2"/>
  <c r="F149" i="2"/>
  <c r="I149" i="2" s="1"/>
  <c r="D152" i="2"/>
  <c r="I125" i="2"/>
  <c r="I124" i="2" s="1"/>
  <c r="I123" i="2"/>
  <c r="I122" i="2" s="1"/>
  <c r="I121" i="2"/>
  <c r="I120" i="2" s="1"/>
  <c r="I115" i="2"/>
  <c r="I114" i="2" s="1"/>
  <c r="I73" i="2"/>
  <c r="I72" i="2" s="1"/>
  <c r="I63" i="2"/>
  <c r="I62" i="2" s="1"/>
  <c r="I41" i="2"/>
  <c r="I40" i="2" s="1"/>
  <c r="I39" i="2"/>
  <c r="I38" i="2" s="1"/>
  <c r="I33" i="2"/>
  <c r="I32" i="2" s="1"/>
  <c r="I21" i="2"/>
  <c r="I20" i="2" s="1"/>
  <c r="I148" i="2"/>
  <c r="I147" i="2" s="1"/>
  <c r="I128" i="2"/>
  <c r="I127" i="2" s="1"/>
  <c r="I126" i="2" s="1"/>
  <c r="I112" i="2"/>
  <c r="I111" i="2" s="1"/>
  <c r="I108" i="2"/>
  <c r="I107" i="2" s="1"/>
  <c r="I106" i="2"/>
  <c r="I105" i="2" s="1"/>
  <c r="I100" i="2"/>
  <c r="I99" i="2" s="1"/>
  <c r="I94" i="2"/>
  <c r="I93" i="2" s="1"/>
  <c r="I88" i="2"/>
  <c r="I87" i="2" s="1"/>
  <c r="I80" i="2"/>
  <c r="I79" i="2" s="1"/>
  <c r="I60" i="2"/>
  <c r="I59" i="2" s="1"/>
  <c r="I58" i="2"/>
  <c r="I57" i="2" s="1"/>
  <c r="I52" i="2"/>
  <c r="I51" i="2" s="1"/>
  <c r="I44" i="2"/>
  <c r="I43" i="2" s="1"/>
  <c r="I30" i="2"/>
  <c r="I29" i="2" s="1"/>
  <c r="I26" i="2"/>
  <c r="I25" i="2" s="1"/>
  <c r="I16" i="2"/>
  <c r="I15" i="2" s="1"/>
  <c r="I10" i="2" s="1"/>
  <c r="I31" i="2" l="1"/>
  <c r="I152" i="2" s="1"/>
  <c r="I119" i="2"/>
  <c r="I71" i="2"/>
  <c r="F152" i="2"/>
</calcChain>
</file>

<file path=xl/sharedStrings.xml><?xml version="1.0" encoding="utf-8"?>
<sst xmlns="http://schemas.openxmlformats.org/spreadsheetml/2006/main" count="285" uniqueCount="284">
  <si>
    <t>"Bajo protesta de decir verdad declaramos que los Estados Financieros y sus Notas, son razonablemente correctos y son responsabilidad del emisor"</t>
  </si>
  <si>
    <t>TOTALES</t>
  </si>
  <si>
    <t>ADEFAS</t>
  </si>
  <si>
    <t>9910</t>
  </si>
  <si>
    <t>ADEUDOS DE EJERCICIOS FISCALES ANTERIORES (ADEFAS)</t>
  </si>
  <si>
    <t>9900</t>
  </si>
  <si>
    <t>DEUDA PÚBLICA</t>
  </si>
  <si>
    <t>Convenios de Reasignacion</t>
  </si>
  <si>
    <t>CONVENIOS</t>
  </si>
  <si>
    <t>PARTICIPACIONES Y CONVENIOS</t>
  </si>
  <si>
    <t>Construcción de obras para el abastecimiento de agua, petróleo, gas, electricidad y telecomunicaciones</t>
  </si>
  <si>
    <t>6230</t>
  </si>
  <si>
    <t>OBRA PÚBLICA EN BIENES PROPIOS</t>
  </si>
  <si>
    <t>6200</t>
  </si>
  <si>
    <t>INVERSIÓN PÚBLICA</t>
  </si>
  <si>
    <t>Otros equipos</t>
  </si>
  <si>
    <t>5690</t>
  </si>
  <si>
    <t>Herramientas y máquinas-herramienta</t>
  </si>
  <si>
    <t>5670</t>
  </si>
  <si>
    <t xml:space="preserve">                           -  </t>
  </si>
  <si>
    <t>Equipos de generación eléctrica, aparatos y accesorios eléctricos</t>
  </si>
  <si>
    <t>5660</t>
  </si>
  <si>
    <t>Equipo de comunicación y telecomunicación</t>
  </si>
  <si>
    <t>5650</t>
  </si>
  <si>
    <t>Sistemas de aire acondicionado, calefacción y de refrigeración industrial y comercial</t>
  </si>
  <si>
    <t>5640</t>
  </si>
  <si>
    <t>Maquinaria y equipo industrial</t>
  </si>
  <si>
    <t>5620</t>
  </si>
  <si>
    <t>MAQUINARIA, OTROS EQUIPOS Y HERRAMIENTAS</t>
  </si>
  <si>
    <t>5600</t>
  </si>
  <si>
    <t>Vehículos y equipo terrestre</t>
  </si>
  <si>
    <t>5410</t>
  </si>
  <si>
    <t>VEHÍCULOS Y EQUIPO DE TRANSPORTE</t>
  </si>
  <si>
    <t>5400</t>
  </si>
  <si>
    <t>Equipo médico y de laboratorio</t>
  </si>
  <si>
    <t>5310</t>
  </si>
  <si>
    <t>EQUIPO E INSTRUMENTAL MÉDICO Y DE LABORATORIO</t>
  </si>
  <si>
    <t>5300</t>
  </si>
  <si>
    <t xml:space="preserve">  Equipos y aparatos audiovisuales</t>
  </si>
  <si>
    <t>MOBILIARION Y EQUIPO EDUCACIONAL Y RECREATIVO</t>
  </si>
  <si>
    <t>Equipo de cómputo y de tecnologías de la información</t>
  </si>
  <si>
    <t>5150</t>
  </si>
  <si>
    <t>Muebles de oficina y estantería</t>
  </si>
  <si>
    <t>5110</t>
  </si>
  <si>
    <t>MOBILIARIO Y EQUIPO DE ADMINISTRACIÓN</t>
  </si>
  <si>
    <t>5100</t>
  </si>
  <si>
    <t>BIENES MUEBLES, INMUEBLES E INTANGIBLES</t>
  </si>
  <si>
    <t>Pensiones</t>
  </si>
  <si>
    <t>4510</t>
  </si>
  <si>
    <t>PENSIONES Y JUBILACIONES</t>
  </si>
  <si>
    <t>4500</t>
  </si>
  <si>
    <t>Ayudas sociales a personas</t>
  </si>
  <si>
    <t>4410</t>
  </si>
  <si>
    <t>AYUDAS SOCIALES</t>
  </si>
  <si>
    <t>4400</t>
  </si>
  <si>
    <t>Subsidios a la prestación de servicios públicos</t>
  </si>
  <si>
    <t>4340</t>
  </si>
  <si>
    <t>SUBSIDIOS Y SUBVENCIONES</t>
  </si>
  <si>
    <t>4300</t>
  </si>
  <si>
    <t>TRANSFERENCIAS, ASIGNACIONES, SUBSIDIOS Y OTRAS AYUDAS</t>
  </si>
  <si>
    <t>Impuesto sobre nóminas y otros que se deriven de una relación laboral</t>
  </si>
  <si>
    <t>3980</t>
  </si>
  <si>
    <t>Penas, multas, accesorios y actualizaciones</t>
  </si>
  <si>
    <t>3950</t>
  </si>
  <si>
    <t>Impuestos y derechos</t>
  </si>
  <si>
    <t>3920</t>
  </si>
  <si>
    <t>Servicios funerarios y de cementerios</t>
  </si>
  <si>
    <t>3910</t>
  </si>
  <si>
    <t>OTROS SERVICIOS GENERALES</t>
  </si>
  <si>
    <t>3900</t>
  </si>
  <si>
    <t>Congresos y convenciones</t>
  </si>
  <si>
    <t>3830</t>
  </si>
  <si>
    <t>Gastos de orden social y cultural</t>
  </si>
  <si>
    <t>3820</t>
  </si>
  <si>
    <t>SERVICIOS OFICIALES</t>
  </si>
  <si>
    <t>3800</t>
  </si>
  <si>
    <t>Viáticos en el país</t>
  </si>
  <si>
    <t>3750</t>
  </si>
  <si>
    <t>Pasajes terrestres</t>
  </si>
  <si>
    <t>3720</t>
  </si>
  <si>
    <t>Pasajes aéreos</t>
  </si>
  <si>
    <t>3710</t>
  </si>
  <si>
    <t>SERVICIOS DE TRASLADOS Y VIÁTICOS</t>
  </si>
  <si>
    <t>3700</t>
  </si>
  <si>
    <t>Servicio de creación y difusión de contenido exclusivamente a través de Internet</t>
  </si>
  <si>
    <t>3660</t>
  </si>
  <si>
    <t>SERVICIOS DE COMUNICACIÓN SOCIAL Y PUBLICIDAD</t>
  </si>
  <si>
    <t>3600</t>
  </si>
  <si>
    <t>Instalación, reparación y mantenimiento de maquinaria, otros equipos y herramienta</t>
  </si>
  <si>
    <t>3570</t>
  </si>
  <si>
    <t>Reparación y mantenimiento de equipo de transporte</t>
  </si>
  <si>
    <t>3550</t>
  </si>
  <si>
    <t>Instalación, reparación y mantenimiento de equipo de cómputo y tecnología de la información</t>
  </si>
  <si>
    <t>3530</t>
  </si>
  <si>
    <t>Instalación, reparación y mantenimiento de mobiliario y equipo de administración, educacional y recreativo</t>
  </si>
  <si>
    <t>3520</t>
  </si>
  <si>
    <t>Conservación y mantenimiento menor de inmuebles</t>
  </si>
  <si>
    <t>3510</t>
  </si>
  <si>
    <t>SERVICIOS DE INSTALACIÓN, REPARACIÓN, MANTENIMIENTO Y CONSERVACIÓN</t>
  </si>
  <si>
    <t>3500</t>
  </si>
  <si>
    <t>Fletes y maniobras</t>
  </si>
  <si>
    <t>3470</t>
  </si>
  <si>
    <t>Seguro de bienes patrimoniales</t>
  </si>
  <si>
    <t>3450</t>
  </si>
  <si>
    <t xml:space="preserve">  Seguros de responsabilidad patrimonial y fianzas</t>
  </si>
  <si>
    <t>Servicios de recaudación, traslado y custodia de valores</t>
  </si>
  <si>
    <t>3430</t>
  </si>
  <si>
    <t>Servicios financieros y bancarios</t>
  </si>
  <si>
    <t>3410</t>
  </si>
  <si>
    <t>SERVICIOS FINANCIEROS, BANCARIOS Y COMERCIALES</t>
  </si>
  <si>
    <t>3400</t>
  </si>
  <si>
    <t>Servicios de vigilancia</t>
  </si>
  <si>
    <t>3380</t>
  </si>
  <si>
    <t>Servicios de capacitación</t>
  </si>
  <si>
    <t>3340</t>
  </si>
  <si>
    <t>Servicios de consultoría administrativa, procesos, técnica y en tecnologías de la información</t>
  </si>
  <si>
    <t>3330</t>
  </si>
  <si>
    <t>Servicios de diseño, arquitectura, ingeniería y actividades relacionadas</t>
  </si>
  <si>
    <t>3320</t>
  </si>
  <si>
    <t>Servicios legales, de contabilidad, auditoría y relacionados</t>
  </si>
  <si>
    <t>3310</t>
  </si>
  <si>
    <t>SERVICIOS PROFESIONALES, CIENTÍFICOS, TÉCNICOS Y OTROS SERVICIOS</t>
  </si>
  <si>
    <t>3300</t>
  </si>
  <si>
    <t>Otros arrendamientos</t>
  </si>
  <si>
    <t>3290</t>
  </si>
  <si>
    <t>Arrendamiento de activos intangibles</t>
  </si>
  <si>
    <t>3270</t>
  </si>
  <si>
    <t>Arrendamiento de maquinaria, otros equipos y herramientas</t>
  </si>
  <si>
    <t>3260</t>
  </si>
  <si>
    <t>Arrendamiento de equipo de transporte</t>
  </si>
  <si>
    <t>3250</t>
  </si>
  <si>
    <t>Arrendamiento de mobiliario y equipo de administración, educacional y recreativo</t>
  </si>
  <si>
    <t>3230</t>
  </si>
  <si>
    <t>Arrendamiento de edificios</t>
  </si>
  <si>
    <t>3220</t>
  </si>
  <si>
    <t>Arrendamiento de terrenos</t>
  </si>
  <si>
    <t>3210</t>
  </si>
  <si>
    <t>SERVICIOS DE ARRENDAMIENTO</t>
  </si>
  <si>
    <t>3200</t>
  </si>
  <si>
    <t>Servicios postales y telegráficos</t>
  </si>
  <si>
    <t>3180</t>
  </si>
  <si>
    <t>Servicios de acceso de Internet, redes y procesamiento de información</t>
  </si>
  <si>
    <t>3170</t>
  </si>
  <si>
    <t>Telefonía celular</t>
  </si>
  <si>
    <t>3150</t>
  </si>
  <si>
    <t>Telefonía tradicional</t>
  </si>
  <si>
    <t>3140</t>
  </si>
  <si>
    <t>Agua</t>
  </si>
  <si>
    <t>3130</t>
  </si>
  <si>
    <t>Energía eléctrica</t>
  </si>
  <si>
    <t>3110</t>
  </si>
  <si>
    <t>SERVICIOS BÁSICOS</t>
  </si>
  <si>
    <t>3100</t>
  </si>
  <si>
    <t>SERVICIOS GENERALES</t>
  </si>
  <si>
    <t>Refacciones y accesorios menores otros bienes muebles</t>
  </si>
  <si>
    <t>2990</t>
  </si>
  <si>
    <t>Refacciones y accesorios menores de maquinaria y otros equipos</t>
  </si>
  <si>
    <t>2980</t>
  </si>
  <si>
    <t>Refacciones y accesorios menores de equipo de transporte</t>
  </si>
  <si>
    <t>2960</t>
  </si>
  <si>
    <t>Refacciones y accesorios menores de equipo e instrumental médico y de laboratorio</t>
  </si>
  <si>
    <t>2950</t>
  </si>
  <si>
    <t>Refacciones y accesorios menores de equipo de cómputo y tecnologías de la información</t>
  </si>
  <si>
    <t>2940</t>
  </si>
  <si>
    <t>Refacciones y accesorios menores de mobiliario y equipo de administración, educacional y recreativo</t>
  </si>
  <si>
    <t>2930</t>
  </si>
  <si>
    <t>Refacciones y accesorios menores de edificios</t>
  </si>
  <si>
    <t>2920</t>
  </si>
  <si>
    <t>Herramientas menores</t>
  </si>
  <si>
    <t>2910</t>
  </si>
  <si>
    <t>HERRAMIENTAS, REFACCIONES Y ACCESORIOS MENORES</t>
  </si>
  <si>
    <t>2900</t>
  </si>
  <si>
    <t>Prendas de seguridad y protección personal</t>
  </si>
  <si>
    <t>2720</t>
  </si>
  <si>
    <t>Vestuario y uniformes</t>
  </si>
  <si>
    <t>2710</t>
  </si>
  <si>
    <t>VESTUARIO, BLANCOS, PRENDAS DE PROTECCIÓN Y ARTÍCULOS DEPORTIVOS</t>
  </si>
  <si>
    <t>2700</t>
  </si>
  <si>
    <t>Combustibles, lubricantes y aditivos</t>
  </si>
  <si>
    <t>2610</t>
  </si>
  <si>
    <t>COMBUSTIBLES, LUBRICANTES Y ADITIVOS</t>
  </si>
  <si>
    <t>2600</t>
  </si>
  <si>
    <t>Otros productos químicos</t>
  </si>
  <si>
    <t>Fibras sintéticas, hules, plásticos y derivados</t>
  </si>
  <si>
    <t>2560</t>
  </si>
  <si>
    <t>Materiales, accesorios y suministros de laboratorio</t>
  </si>
  <si>
    <t>2550</t>
  </si>
  <si>
    <t xml:space="preserve">  Materiales, accesorios y suministros médicos</t>
  </si>
  <si>
    <t>Medicinas y productos farmacéuticos</t>
  </si>
  <si>
    <t>2530</t>
  </si>
  <si>
    <t>PRODUCTOS QUÍMICOS, FARMACÉUTICOS Y DE LABORATORIO</t>
  </si>
  <si>
    <t>2500</t>
  </si>
  <si>
    <t>Otros materiales y artículos de construcción y reparación</t>
  </si>
  <si>
    <t>2490</t>
  </si>
  <si>
    <t>Artículos metálicos para la construcción</t>
  </si>
  <si>
    <t>2470</t>
  </si>
  <si>
    <t>Material eléctrico y electrónico</t>
  </si>
  <si>
    <t>2460</t>
  </si>
  <si>
    <t>Madera y productos de madera</t>
  </si>
  <si>
    <t>2440</t>
  </si>
  <si>
    <t>Cal, yeso y productos de yeso</t>
  </si>
  <si>
    <t>2430</t>
  </si>
  <si>
    <t>Cemento y productos de concreto</t>
  </si>
  <si>
    <t>2420</t>
  </si>
  <si>
    <t>Productos minerales no metálicos</t>
  </si>
  <si>
    <t>2410</t>
  </si>
  <si>
    <t>MATERIALES Y ARTÍCULOS DE CONSTRUCCIÓN Y DE REPARACIÓN</t>
  </si>
  <si>
    <t>2400</t>
  </si>
  <si>
    <t>Otros productos adquiridos como materia prima</t>
  </si>
  <si>
    <t>2390</t>
  </si>
  <si>
    <t>Productos químicos, farmacéuticos y de laboratorio adquiridos como materia prima</t>
  </si>
  <si>
    <t>2350</t>
  </si>
  <si>
    <t>MATERIAS PRIMAS Y MATERIALES DE PRODUCCIÓN Y COMERCIALIZACIÓN</t>
  </si>
  <si>
    <t>2300</t>
  </si>
  <si>
    <t>Productos alimenticios para personas</t>
  </si>
  <si>
    <t>2210</t>
  </si>
  <si>
    <t>ALIMENTOS Y UTENSILIOS</t>
  </si>
  <si>
    <t>2200</t>
  </si>
  <si>
    <t>Material de limpieza</t>
  </si>
  <si>
    <t>2160</t>
  </si>
  <si>
    <t>Material impreso e información digital</t>
  </si>
  <si>
    <t>2150</t>
  </si>
  <si>
    <t>Materiales, útiles y equipos menores de tecnologías de la información y comunicaciones</t>
  </si>
  <si>
    <t>2140</t>
  </si>
  <si>
    <t>Materiales y útiles de impresión y reproducción</t>
  </si>
  <si>
    <t>2120</t>
  </si>
  <si>
    <t>Materiales, útiles y equipos menores de oficina</t>
  </si>
  <si>
    <t>2110</t>
  </si>
  <si>
    <t>MATERIALES DE ADMINISTRACIÓN, EMISIÓN DE DOCUMENTOS Y ARTÍCULOS OFICIALES</t>
  </si>
  <si>
    <t>2100</t>
  </si>
  <si>
    <t>MATERIALES Y SUMINISTROS</t>
  </si>
  <si>
    <t>Estímulos</t>
  </si>
  <si>
    <t>1710</t>
  </si>
  <si>
    <t>PAGO DE ESTÍMULOS A SERVIDORES PÚBLICOS</t>
  </si>
  <si>
    <t>1700</t>
  </si>
  <si>
    <t>Prestaciones contractuales</t>
  </si>
  <si>
    <t>1540</t>
  </si>
  <si>
    <t>Indemnizaciones</t>
  </si>
  <si>
    <t>1520</t>
  </si>
  <si>
    <t>Cuotas para el fondo de ahorro y fondo de trabajo</t>
  </si>
  <si>
    <t>1510</t>
  </si>
  <si>
    <t>OTRAS PRESTACIONES SOCIALES Y ECONÓMICAS</t>
  </si>
  <si>
    <t>1500</t>
  </si>
  <si>
    <t>Aportaciones para seguros</t>
  </si>
  <si>
    <t>1440</t>
  </si>
  <si>
    <t>Aportaciones al sistema para el retiro</t>
  </si>
  <si>
    <t>1430</t>
  </si>
  <si>
    <t>Aportaciones a fondos de vivienda</t>
  </si>
  <si>
    <t>1420</t>
  </si>
  <si>
    <t>Aportaciones de seguridad social</t>
  </si>
  <si>
    <t>1410</t>
  </si>
  <si>
    <t>SEGURIDAD SOCIAL</t>
  </si>
  <si>
    <t>1400</t>
  </si>
  <si>
    <t>Compensaciones</t>
  </si>
  <si>
    <t>1340</t>
  </si>
  <si>
    <t>Horas extraordinarias</t>
  </si>
  <si>
    <t>1330</t>
  </si>
  <si>
    <t>Primas de vacaciones, dominical y gratificación de fin de año</t>
  </si>
  <si>
    <t>1320</t>
  </si>
  <si>
    <t>Primas por años de servicios efectivos prestados</t>
  </si>
  <si>
    <t>1310</t>
  </si>
  <si>
    <t>REMUNERACIONES ADICIONALES Y ESPECIALES</t>
  </si>
  <si>
    <t>1300</t>
  </si>
  <si>
    <t>Sueldos base al personal eventual</t>
  </si>
  <si>
    <t>1220</t>
  </si>
  <si>
    <t>REMUNERACIONES AL PERSONAL DE CARÁCTER TRANSITORIO</t>
  </si>
  <si>
    <t>1200</t>
  </si>
  <si>
    <t>Sueldos base al personal permanente</t>
  </si>
  <si>
    <t>1130</t>
  </si>
  <si>
    <t>REMUNERACIONES AL PERSONAL DE CARÁCTER PERMANENTE</t>
  </si>
  <si>
    <t>1100</t>
  </si>
  <si>
    <t>SERVICIOS PERSONALES</t>
  </si>
  <si>
    <t>SUBEJERCICIO</t>
  </si>
  <si>
    <t>PAGADO</t>
  </si>
  <si>
    <t>DEVENGADO</t>
  </si>
  <si>
    <t>MODIFICADO</t>
  </si>
  <si>
    <t>AMPLIACIONES/    REDUCCIONES</t>
  </si>
  <si>
    <t>APROBADO</t>
  </si>
  <si>
    <t>EGRESOS</t>
  </si>
  <si>
    <t>CAPITULO/CONCEPTO/PARTIDA ESPECIFICA</t>
  </si>
  <si>
    <t>DEL 1 DE ENERO AL 31 DE DICIEMBRE DE 2020</t>
  </si>
  <si>
    <t>CLASIFICACION POR OBJETO DEL GASTO CAPITULO DEL GASTO (CAPITULO, CONCEPTO Y PARTIDA)</t>
  </si>
  <si>
    <t>ESTADO ANALITICO MENSUAL DEL EJERCICIO DEL PRESUPUESTO DE EGRESOS CLASIFICACION POR OBJETO DEL GASTO</t>
  </si>
  <si>
    <t>COMISION MUNICIPAL DE AGUA POTABLE Y ALCANTARILLADO DEL MUNICIPIO DE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</si>
</sst>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" fontId="2" fillId="0" borderId="0" xfId="1" applyNumberFormat="1" applyFont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43" fontId="5" fillId="0" borderId="0" xfId="2" applyFont="1" applyAlignment="1">
      <alignment vertical="center"/>
    </xf>
    <xf numFmtId="0" fontId="6" fillId="0" borderId="1" xfId="3" applyBorder="1" applyAlignment="1">
      <alignment horizont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164" fontId="8" fillId="2" borderId="2" xfId="1" applyNumberFormat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center" vertical="center"/>
    </xf>
    <xf numFmtId="164" fontId="5" fillId="0" borderId="5" xfId="1" applyNumberFormat="1" applyFont="1" applyBorder="1" applyAlignment="1">
      <alignment horizontal="left" vertical="top"/>
    </xf>
    <xf numFmtId="164" fontId="5" fillId="0" borderId="5" xfId="2" applyNumberFormat="1" applyFont="1" applyFill="1" applyBorder="1" applyAlignment="1">
      <alignment horizontal="right" vertical="top"/>
    </xf>
    <xf numFmtId="0" fontId="5" fillId="0" borderId="5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/>
    </xf>
    <xf numFmtId="164" fontId="10" fillId="3" borderId="5" xfId="2" applyNumberFormat="1" applyFont="1" applyFill="1" applyBorder="1" applyAlignment="1">
      <alignment horizontal="right" vertical="top"/>
    </xf>
    <xf numFmtId="0" fontId="10" fillId="3" borderId="5" xfId="1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/>
    </xf>
    <xf numFmtId="0" fontId="5" fillId="3" borderId="5" xfId="1" applyFont="1" applyFill="1" applyBorder="1" applyAlignment="1">
      <alignment horizontal="left" vertical="top"/>
    </xf>
    <xf numFmtId="164" fontId="10" fillId="4" borderId="5" xfId="2" applyNumberFormat="1" applyFont="1" applyFill="1" applyBorder="1" applyAlignment="1">
      <alignment horizontal="right" vertical="top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/>
    </xf>
    <xf numFmtId="0" fontId="7" fillId="0" borderId="0" xfId="1" applyFont="1" applyAlignment="1">
      <alignment vertical="center" wrapText="1"/>
    </xf>
    <xf numFmtId="3" fontId="7" fillId="0" borderId="0" xfId="1" applyNumberFormat="1" applyFont="1" applyAlignment="1">
      <alignment vertical="center" wrapText="1"/>
    </xf>
    <xf numFmtId="3" fontId="6" fillId="0" borderId="0" xfId="1" applyNumberFormat="1" applyFont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3" fontId="12" fillId="0" borderId="0" xfId="1" applyNumberFormat="1" applyFont="1" applyAlignment="1">
      <alignment horizontal="center" vertical="center" wrapText="1"/>
    </xf>
    <xf numFmtId="3" fontId="12" fillId="2" borderId="9" xfId="1" applyNumberFormat="1" applyFont="1" applyFill="1" applyBorder="1" applyAlignment="1">
      <alignment horizontal="center" vertical="center" wrapText="1"/>
    </xf>
    <xf numFmtId="3" fontId="12" fillId="2" borderId="10" xfId="1" applyNumberFormat="1" applyFont="1" applyFill="1" applyBorder="1" applyAlignment="1">
      <alignment horizontal="center" vertical="center" wrapText="1"/>
    </xf>
    <xf numFmtId="3" fontId="12" fillId="2" borderId="11" xfId="1" applyNumberFormat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3" fontId="13" fillId="0" borderId="0" xfId="1" applyNumberFormat="1" applyFont="1" applyAlignment="1">
      <alignment horizontal="center" vertical="center" wrapText="1"/>
    </xf>
    <xf numFmtId="3" fontId="13" fillId="2" borderId="13" xfId="1" applyNumberFormat="1" applyFont="1" applyFill="1" applyBorder="1" applyAlignment="1">
      <alignment horizontal="center" vertical="center" wrapText="1"/>
    </xf>
    <xf numFmtId="3" fontId="13" fillId="2" borderId="14" xfId="1" applyNumberFormat="1" applyFont="1" applyFill="1" applyBorder="1" applyAlignment="1">
      <alignment horizontal="center" vertical="center" wrapText="1"/>
    </xf>
    <xf numFmtId="3" fontId="13" fillId="2" borderId="15" xfId="1" applyNumberFormat="1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5" fillId="0" borderId="6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8" xfId="1" applyFont="1" applyBorder="1" applyAlignment="1">
      <alignment horizontal="center"/>
    </xf>
  </cellXfs>
  <cellStyles count="4">
    <cellStyle name="Millares 2" xfId="2" xr:uid="{BF820D39-A2D6-F34E-8EE4-3DE70B90F871}"/>
    <cellStyle name="Normal" xfId="0" builtinId="0"/>
    <cellStyle name="Normal 2" xfId="1" xr:uid="{1D99A0D6-88D0-0B41-8D7D-0088B98A76A6}"/>
    <cellStyle name="Normal 2 2" xfId="3" xr:uid="{DB1D6ADB-4564-A547-91B9-5357D0535D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04066" cy="1016000"/>
    <xdr:pic>
      <xdr:nvPicPr>
        <xdr:cNvPr id="5" name="Imagen 4" descr="\\192.168.0.192\Finanzas_2020\NORMA\FC5A7459-983C-4C32-A2E2-F051A41467FC.png">
          <a:extLst>
            <a:ext uri="{FF2B5EF4-FFF2-40B4-BE49-F238E27FC236}">
              <a16:creationId xmlns:a16="http://schemas.microsoft.com/office/drawing/2014/main" id="{3DE04440-6C8D-0041-9F5E-42EB08E05C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4066" cy="1016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635530</xdr:colOff>
      <xdr:row>2</xdr:row>
      <xdr:rowOff>29794</xdr:rowOff>
    </xdr:from>
    <xdr:ext cx="1266709" cy="411946"/>
    <xdr:pic>
      <xdr:nvPicPr>
        <xdr:cNvPr id="6" name="Imagen 5" descr="\\192.168.0.192\Finanzas_2020\NORMA\LogoComapa.png">
          <a:extLst>
            <a:ext uri="{FF2B5EF4-FFF2-40B4-BE49-F238E27FC236}">
              <a16:creationId xmlns:a16="http://schemas.microsoft.com/office/drawing/2014/main" id="{9C8A1983-C5A2-F54F-822F-27F27C8D096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630" y="410794"/>
          <a:ext cx="1266709" cy="41194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FA2D-7E86-CF4A-9E99-1CAEE44CDF43}">
  <sheetPr>
    <tabColor theme="9"/>
    <pageSetUpPr fitToPage="1"/>
  </sheetPr>
  <dimension ref="A1:K243"/>
  <sheetViews>
    <sheetView tabSelected="1" zoomScale="115" zoomScaleNormal="115" zoomScalePageLayoutView="130" workbookViewId="0">
      <selection activeCell="K3" sqref="K3"/>
    </sheetView>
  </sheetViews>
  <sheetFormatPr baseColWidth="10" defaultColWidth="11.5" defaultRowHeight="15" x14ac:dyDescent="0.2"/>
  <cols>
    <col min="1" max="1" width="4.5" style="5" bestFit="1" customWidth="1"/>
    <col min="2" max="2" width="5.33203125" style="4" bestFit="1" customWidth="1"/>
    <col min="3" max="3" width="55.6640625" style="3" customWidth="1"/>
    <col min="4" max="4" width="13" style="2" bestFit="1" customWidth="1"/>
    <col min="5" max="5" width="15.5" style="2" bestFit="1" customWidth="1"/>
    <col min="6" max="8" width="16.83203125" style="2" bestFit="1" customWidth="1"/>
    <col min="9" max="9" width="13.6640625" style="2" bestFit="1" customWidth="1"/>
    <col min="10" max="10" width="5.33203125" style="1" customWidth="1"/>
    <col min="11" max="16384" width="11.5" style="1"/>
  </cols>
  <sheetData>
    <row r="1" spans="1:10" ht="16" x14ac:dyDescent="0.15">
      <c r="A1" s="68" t="s">
        <v>283</v>
      </c>
      <c r="B1" s="67"/>
      <c r="C1" s="67"/>
      <c r="D1" s="67"/>
      <c r="E1" s="67"/>
      <c r="F1" s="67"/>
      <c r="G1" s="67"/>
      <c r="H1" s="67"/>
      <c r="I1" s="66"/>
      <c r="J1" s="65"/>
    </row>
    <row r="2" spans="1:10" x14ac:dyDescent="0.2">
      <c r="A2" s="64"/>
      <c r="B2" s="62"/>
      <c r="C2" s="63"/>
      <c r="D2" s="62"/>
      <c r="E2" s="62"/>
      <c r="F2" s="62"/>
      <c r="G2" s="62"/>
      <c r="H2" s="62"/>
      <c r="I2" s="61"/>
      <c r="J2" s="60"/>
    </row>
    <row r="3" spans="1:10" ht="17.25" customHeight="1" x14ac:dyDescent="0.2">
      <c r="A3" s="59" t="s">
        <v>282</v>
      </c>
      <c r="B3" s="58"/>
      <c r="C3" s="58"/>
      <c r="D3" s="58"/>
      <c r="E3" s="58"/>
      <c r="F3" s="58"/>
      <c r="G3" s="58"/>
      <c r="H3" s="58"/>
      <c r="I3" s="57"/>
      <c r="J3" s="53"/>
    </row>
    <row r="4" spans="1:10" ht="17.25" customHeight="1" x14ac:dyDescent="0.2">
      <c r="A4" s="59" t="s">
        <v>281</v>
      </c>
      <c r="B4" s="58"/>
      <c r="C4" s="58"/>
      <c r="D4" s="58"/>
      <c r="E4" s="58"/>
      <c r="F4" s="58"/>
      <c r="G4" s="58"/>
      <c r="H4" s="58"/>
      <c r="I4" s="57"/>
      <c r="J4" s="53"/>
    </row>
    <row r="5" spans="1:10" ht="16" customHeight="1" x14ac:dyDescent="0.2">
      <c r="A5" s="59" t="s">
        <v>280</v>
      </c>
      <c r="B5" s="58"/>
      <c r="C5" s="58"/>
      <c r="D5" s="58"/>
      <c r="E5" s="58"/>
      <c r="F5" s="58"/>
      <c r="G5" s="58"/>
      <c r="H5" s="58"/>
      <c r="I5" s="57"/>
      <c r="J5" s="53"/>
    </row>
    <row r="6" spans="1:10" ht="16" thickBot="1" x14ac:dyDescent="0.25">
      <c r="A6" s="56"/>
      <c r="B6" s="55"/>
      <c r="C6" s="55"/>
      <c r="D6" s="55"/>
      <c r="E6" s="55"/>
      <c r="F6" s="55"/>
      <c r="G6" s="55"/>
      <c r="H6" s="55"/>
      <c r="I6" s="54"/>
      <c r="J6" s="53"/>
    </row>
    <row r="7" spans="1:10" s="40" customFormat="1" ht="12" x14ac:dyDescent="0.2">
      <c r="A7" s="52" t="s">
        <v>279</v>
      </c>
      <c r="B7" s="51"/>
      <c r="C7" s="51"/>
      <c r="D7" s="50" t="s">
        <v>278</v>
      </c>
      <c r="E7" s="49"/>
      <c r="F7" s="49"/>
      <c r="G7" s="49"/>
      <c r="H7" s="49"/>
      <c r="I7" s="48"/>
      <c r="J7" s="47"/>
    </row>
    <row r="8" spans="1:10" s="40" customFormat="1" ht="42" customHeight="1" thickBot="1" x14ac:dyDescent="0.25">
      <c r="A8" s="46"/>
      <c r="B8" s="45"/>
      <c r="C8" s="45"/>
      <c r="D8" s="44" t="s">
        <v>277</v>
      </c>
      <c r="E8" s="43" t="s">
        <v>276</v>
      </c>
      <c r="F8" s="43" t="s">
        <v>275</v>
      </c>
      <c r="G8" s="43" t="s">
        <v>274</v>
      </c>
      <c r="H8" s="43" t="s">
        <v>273</v>
      </c>
      <c r="I8" s="42" t="s">
        <v>272</v>
      </c>
      <c r="J8" s="41"/>
    </row>
    <row r="9" spans="1:10" s="15" customFormat="1" x14ac:dyDescent="0.2">
      <c r="A9" s="39"/>
      <c r="B9" s="38"/>
      <c r="C9" s="37"/>
      <c r="D9" s="36"/>
      <c r="E9" s="36"/>
      <c r="F9" s="36"/>
      <c r="G9" s="36"/>
      <c r="H9" s="36"/>
      <c r="I9" s="35"/>
    </row>
    <row r="10" spans="1:10" s="15" customFormat="1" ht="14" x14ac:dyDescent="0.2">
      <c r="A10" s="31">
        <v>1000</v>
      </c>
      <c r="B10" s="31"/>
      <c r="C10" s="31" t="s">
        <v>271</v>
      </c>
      <c r="D10" s="29">
        <f>+D11+D13+D15+D20+D25+D29</f>
        <v>153040949.34999999</v>
      </c>
      <c r="E10" s="29">
        <f>+E11+E13+E15+E20+E25+E29</f>
        <v>8044509.2899999991</v>
      </c>
      <c r="F10" s="29">
        <f>+F11+F13+F15+F20+F25+F29</f>
        <v>161085458.63999999</v>
      </c>
      <c r="G10" s="29">
        <f>+G11+G13+G15+G20+G25+G29</f>
        <v>160312944.41</v>
      </c>
      <c r="H10" s="29">
        <f>+H11+H13+H15+H20+H25+H29</f>
        <v>154511261.94</v>
      </c>
      <c r="I10" s="29">
        <f>+I11+I13+I15+I20+I25+I29</f>
        <v>772514.22999999463</v>
      </c>
      <c r="J10" s="34"/>
    </row>
    <row r="11" spans="1:10" s="15" customFormat="1" ht="14" x14ac:dyDescent="0.2">
      <c r="A11" s="28"/>
      <c r="B11" s="27" t="s">
        <v>270</v>
      </c>
      <c r="C11" s="26" t="s">
        <v>269</v>
      </c>
      <c r="D11" s="25">
        <f>+D12</f>
        <v>54600000</v>
      </c>
      <c r="E11" s="25">
        <f>+E12</f>
        <v>3276007.01</v>
      </c>
      <c r="F11" s="25">
        <f>+F12</f>
        <v>57876007.009999998</v>
      </c>
      <c r="G11" s="25">
        <f>+G12</f>
        <v>57876007.009999998</v>
      </c>
      <c r="H11" s="25">
        <f>+H12</f>
        <v>57862323.409999996</v>
      </c>
      <c r="I11" s="25">
        <f>+I12</f>
        <v>0</v>
      </c>
      <c r="J11" s="16"/>
    </row>
    <row r="12" spans="1:10" s="15" customFormat="1" ht="14" x14ac:dyDescent="0.2">
      <c r="A12" s="24"/>
      <c r="B12" s="24" t="s">
        <v>268</v>
      </c>
      <c r="C12" s="23" t="s">
        <v>267</v>
      </c>
      <c r="D12" s="22">
        <v>54600000</v>
      </c>
      <c r="E12" s="22">
        <v>3276007.01</v>
      </c>
      <c r="F12" s="22">
        <f>+D12+E12</f>
        <v>57876007.009999998</v>
      </c>
      <c r="G12" s="22">
        <v>57876007.009999998</v>
      </c>
      <c r="H12" s="22">
        <v>57862323.409999996</v>
      </c>
      <c r="I12" s="21">
        <f>+F12-G12</f>
        <v>0</v>
      </c>
    </row>
    <row r="13" spans="1:10" s="15" customFormat="1" ht="14" x14ac:dyDescent="0.2">
      <c r="A13" s="28"/>
      <c r="B13" s="27" t="s">
        <v>266</v>
      </c>
      <c r="C13" s="26" t="s">
        <v>265</v>
      </c>
      <c r="D13" s="25">
        <f>+D14</f>
        <v>29000000</v>
      </c>
      <c r="E13" s="25">
        <f>+E14</f>
        <v>-2442217.7400000002</v>
      </c>
      <c r="F13" s="25">
        <f>+F14</f>
        <v>26557782.259999998</v>
      </c>
      <c r="G13" s="25">
        <f>+G14</f>
        <v>26421962.670000002</v>
      </c>
      <c r="H13" s="25">
        <f>+H14</f>
        <v>26421962.670000002</v>
      </c>
      <c r="I13" s="25">
        <f>+I14</f>
        <v>135819.58999999613</v>
      </c>
      <c r="J13" s="16"/>
    </row>
    <row r="14" spans="1:10" s="15" customFormat="1" ht="14" x14ac:dyDescent="0.2">
      <c r="A14" s="24"/>
      <c r="B14" s="24" t="s">
        <v>264</v>
      </c>
      <c r="C14" s="23" t="s">
        <v>263</v>
      </c>
      <c r="D14" s="22">
        <v>29000000</v>
      </c>
      <c r="E14" s="22">
        <v>-2442217.7400000002</v>
      </c>
      <c r="F14" s="22">
        <f>+D14+E14</f>
        <v>26557782.259999998</v>
      </c>
      <c r="G14" s="22">
        <v>26421962.670000002</v>
      </c>
      <c r="H14" s="22">
        <v>26421962.670000002</v>
      </c>
      <c r="I14" s="21">
        <f>+F14-G14</f>
        <v>135819.58999999613</v>
      </c>
      <c r="J14" s="16"/>
    </row>
    <row r="15" spans="1:10" s="15" customFormat="1" ht="14" x14ac:dyDescent="0.2">
      <c r="A15" s="28"/>
      <c r="B15" s="27" t="s">
        <v>262</v>
      </c>
      <c r="C15" s="26" t="s">
        <v>261</v>
      </c>
      <c r="D15" s="25">
        <f>SUBTOTAL(9,D16:D19)</f>
        <v>27592000</v>
      </c>
      <c r="E15" s="25">
        <f>SUBTOTAL(9,E16:E19)</f>
        <v>-2645741.98</v>
      </c>
      <c r="F15" s="25">
        <f>SUBTOTAL(9,F16:F19)</f>
        <v>24946258.019999996</v>
      </c>
      <c r="G15" s="25">
        <f>SUBTOTAL(9,G16:G19)</f>
        <v>24896258.02</v>
      </c>
      <c r="H15" s="25">
        <f>SUBTOTAL(9,H16:H19)</f>
        <v>24477970.359999999</v>
      </c>
      <c r="I15" s="25">
        <f>SUBTOTAL(9,I16:I19)</f>
        <v>50000</v>
      </c>
      <c r="J15" s="16"/>
    </row>
    <row r="16" spans="1:10" s="15" customFormat="1" ht="14" x14ac:dyDescent="0.2">
      <c r="A16" s="24"/>
      <c r="B16" s="24" t="s">
        <v>260</v>
      </c>
      <c r="C16" s="23" t="s">
        <v>259</v>
      </c>
      <c r="D16" s="22">
        <v>312000</v>
      </c>
      <c r="E16" s="22">
        <v>1006029.27</v>
      </c>
      <c r="F16" s="22">
        <f>+D16+E16</f>
        <v>1318029.27</v>
      </c>
      <c r="G16" s="22">
        <v>1268029.27</v>
      </c>
      <c r="H16" s="22">
        <v>857203.67</v>
      </c>
      <c r="I16" s="21">
        <f>+F16-G16</f>
        <v>50000</v>
      </c>
      <c r="J16" s="16"/>
    </row>
    <row r="17" spans="1:10" s="15" customFormat="1" ht="14" x14ac:dyDescent="0.2">
      <c r="A17" s="24"/>
      <c r="B17" s="24" t="s">
        <v>258</v>
      </c>
      <c r="C17" s="23" t="s">
        <v>257</v>
      </c>
      <c r="D17" s="22">
        <v>9040000</v>
      </c>
      <c r="E17" s="22">
        <v>1461023.68</v>
      </c>
      <c r="F17" s="22">
        <f>+D17+E17</f>
        <v>10501023.68</v>
      </c>
      <c r="G17" s="22">
        <v>10501023.68</v>
      </c>
      <c r="H17" s="22">
        <v>10493561.619999999</v>
      </c>
      <c r="I17" s="21">
        <f>+F17-G17</f>
        <v>0</v>
      </c>
      <c r="J17" s="16"/>
    </row>
    <row r="18" spans="1:10" s="15" customFormat="1" ht="14" x14ac:dyDescent="0.2">
      <c r="A18" s="24"/>
      <c r="B18" s="24" t="s">
        <v>256</v>
      </c>
      <c r="C18" s="23" t="s">
        <v>255</v>
      </c>
      <c r="D18" s="22">
        <v>2640000</v>
      </c>
      <c r="E18" s="22">
        <v>-820334.65</v>
      </c>
      <c r="F18" s="22">
        <f>+D18+E18</f>
        <v>1819665.35</v>
      </c>
      <c r="G18" s="22">
        <v>1819665.35</v>
      </c>
      <c r="H18" s="22">
        <v>1819665.35</v>
      </c>
      <c r="I18" s="21">
        <f>+F18-G18</f>
        <v>0</v>
      </c>
      <c r="J18" s="16"/>
    </row>
    <row r="19" spans="1:10" s="15" customFormat="1" ht="14" x14ac:dyDescent="0.2">
      <c r="A19" s="24"/>
      <c r="B19" s="24" t="s">
        <v>254</v>
      </c>
      <c r="C19" s="23" t="s">
        <v>253</v>
      </c>
      <c r="D19" s="22">
        <v>15600000</v>
      </c>
      <c r="E19" s="22">
        <v>-4292460.28</v>
      </c>
      <c r="F19" s="22">
        <f>+D19+E19</f>
        <v>11307539.719999999</v>
      </c>
      <c r="G19" s="22">
        <v>11307539.720000001</v>
      </c>
      <c r="H19" s="22">
        <v>11307539.720000001</v>
      </c>
      <c r="I19" s="21">
        <f>+F19-G19</f>
        <v>0</v>
      </c>
      <c r="J19" s="16"/>
    </row>
    <row r="20" spans="1:10" s="15" customFormat="1" ht="14" x14ac:dyDescent="0.2">
      <c r="A20" s="28"/>
      <c r="B20" s="27" t="s">
        <v>252</v>
      </c>
      <c r="C20" s="26" t="s">
        <v>251</v>
      </c>
      <c r="D20" s="25">
        <f>SUBTOTAL(9,D21:D24)</f>
        <v>25152349.349999998</v>
      </c>
      <c r="E20" s="25">
        <f>SUBTOTAL(9,E21:E24)</f>
        <v>-199252.59999999951</v>
      </c>
      <c r="F20" s="25">
        <f>SUBTOTAL(9,F21:F24)</f>
        <v>24953096.749999996</v>
      </c>
      <c r="G20" s="25">
        <f>SUBTOTAL(9,G21:G24)</f>
        <v>24366402.109999999</v>
      </c>
      <c r="H20" s="25">
        <f>SUBTOTAL(9,H21:H24)</f>
        <v>19433788.489999998</v>
      </c>
      <c r="I20" s="25">
        <f>SUBTOTAL(9,I21:I24)</f>
        <v>586694.63999999873</v>
      </c>
      <c r="J20" s="16"/>
    </row>
    <row r="21" spans="1:10" s="15" customFormat="1" ht="14" x14ac:dyDescent="0.2">
      <c r="A21" s="24"/>
      <c r="B21" s="24" t="s">
        <v>250</v>
      </c>
      <c r="C21" s="23" t="s">
        <v>249</v>
      </c>
      <c r="D21" s="22">
        <v>12273551.6</v>
      </c>
      <c r="E21" s="22">
        <v>4631982.4800000004</v>
      </c>
      <c r="F21" s="22">
        <f>+D21+E21</f>
        <v>16905534.079999998</v>
      </c>
      <c r="G21" s="22">
        <v>16648611.710000001</v>
      </c>
      <c r="H21" s="22">
        <v>13886226.82</v>
      </c>
      <c r="I21" s="21">
        <f>+F21-G21</f>
        <v>256922.36999999732</v>
      </c>
      <c r="J21" s="16"/>
    </row>
    <row r="22" spans="1:10" s="15" customFormat="1" ht="14" x14ac:dyDescent="0.2">
      <c r="A22" s="24"/>
      <c r="B22" s="24" t="s">
        <v>248</v>
      </c>
      <c r="C22" s="23" t="s">
        <v>247</v>
      </c>
      <c r="D22" s="22">
        <v>5927762.9400000004</v>
      </c>
      <c r="E22" s="22">
        <v>1700493.85</v>
      </c>
      <c r="F22" s="22">
        <f>+D22+E22</f>
        <v>7628256.790000001</v>
      </c>
      <c r="G22" s="22">
        <v>7298484.5199999996</v>
      </c>
      <c r="H22" s="22">
        <v>5128255.79</v>
      </c>
      <c r="I22" s="21">
        <f>+F22-G22</f>
        <v>329772.27000000142</v>
      </c>
      <c r="J22" s="16"/>
    </row>
    <row r="23" spans="1:10" s="15" customFormat="1" ht="14" x14ac:dyDescent="0.2">
      <c r="A23" s="24"/>
      <c r="B23" s="24" t="s">
        <v>246</v>
      </c>
      <c r="C23" s="23" t="s">
        <v>245</v>
      </c>
      <c r="D23" s="22">
        <v>6151034.8099999996</v>
      </c>
      <c r="E23" s="22">
        <v>-6151034.8099999996</v>
      </c>
      <c r="F23" s="22">
        <f>+D23+E23</f>
        <v>0</v>
      </c>
      <c r="G23" s="22">
        <v>0</v>
      </c>
      <c r="H23" s="22">
        <v>0</v>
      </c>
      <c r="I23" s="21">
        <f>+F23-G23</f>
        <v>0</v>
      </c>
      <c r="J23" s="16"/>
    </row>
    <row r="24" spans="1:10" s="15" customFormat="1" ht="14" x14ac:dyDescent="0.2">
      <c r="A24" s="24"/>
      <c r="B24" s="24" t="s">
        <v>244</v>
      </c>
      <c r="C24" s="23" t="s">
        <v>243</v>
      </c>
      <c r="D24" s="22">
        <v>800000</v>
      </c>
      <c r="E24" s="22">
        <v>-380694.12</v>
      </c>
      <c r="F24" s="22">
        <f>+D24+E24</f>
        <v>419305.88</v>
      </c>
      <c r="G24" s="22">
        <v>419305.88</v>
      </c>
      <c r="H24" s="22">
        <v>419305.88</v>
      </c>
      <c r="I24" s="21">
        <f>+F24-G24</f>
        <v>0</v>
      </c>
      <c r="J24" s="16"/>
    </row>
    <row r="25" spans="1:10" s="15" customFormat="1" ht="14" x14ac:dyDescent="0.2">
      <c r="A25" s="28"/>
      <c r="B25" s="27" t="s">
        <v>242</v>
      </c>
      <c r="C25" s="26" t="s">
        <v>241</v>
      </c>
      <c r="D25" s="25">
        <f>SUBTOTAL(9,D26:D28)</f>
        <v>16318600</v>
      </c>
      <c r="E25" s="25">
        <f>SUBTOTAL(9,E26:E28)</f>
        <v>9731714.5999999996</v>
      </c>
      <c r="F25" s="25">
        <f>SUBTOTAL(9,F26:F28)</f>
        <v>26050314.600000001</v>
      </c>
      <c r="G25" s="25">
        <f>SUBTOTAL(9,G26:G28)</f>
        <v>26050314.600000001</v>
      </c>
      <c r="H25" s="25">
        <f>SUBTOTAL(9,H26:H28)</f>
        <v>25613217.010000002</v>
      </c>
      <c r="I25" s="25">
        <f>SUBTOTAL(9,I26:I28)</f>
        <v>-2.3283064365386963E-10</v>
      </c>
      <c r="J25" s="16"/>
    </row>
    <row r="26" spans="1:10" s="15" customFormat="1" ht="14" x14ac:dyDescent="0.2">
      <c r="A26" s="24"/>
      <c r="B26" s="24" t="s">
        <v>240</v>
      </c>
      <c r="C26" s="23" t="s">
        <v>239</v>
      </c>
      <c r="D26" s="22">
        <v>0</v>
      </c>
      <c r="E26" s="22">
        <v>4462835.42</v>
      </c>
      <c r="F26" s="22">
        <f>+D26+E26</f>
        <v>4462835.42</v>
      </c>
      <c r="G26" s="22">
        <v>4462835.42</v>
      </c>
      <c r="H26" s="22">
        <v>4025737.83</v>
      </c>
      <c r="I26" s="21">
        <f>+F26-G26</f>
        <v>0</v>
      </c>
      <c r="J26" s="16"/>
    </row>
    <row r="27" spans="1:10" s="15" customFormat="1" ht="14" x14ac:dyDescent="0.2">
      <c r="A27" s="24"/>
      <c r="B27" s="24" t="s">
        <v>238</v>
      </c>
      <c r="C27" s="23" t="s">
        <v>237</v>
      </c>
      <c r="D27" s="22">
        <v>3000000</v>
      </c>
      <c r="E27" s="22">
        <v>-2824981.49</v>
      </c>
      <c r="F27" s="22">
        <f>+D27+E27</f>
        <v>175018.50999999978</v>
      </c>
      <c r="G27" s="22">
        <v>175018.51</v>
      </c>
      <c r="H27" s="22">
        <v>175018.51</v>
      </c>
      <c r="I27" s="21">
        <f>+F27-G27</f>
        <v>-2.3283064365386963E-10</v>
      </c>
      <c r="J27" s="16"/>
    </row>
    <row r="28" spans="1:10" s="15" customFormat="1" ht="14" x14ac:dyDescent="0.2">
      <c r="A28" s="24"/>
      <c r="B28" s="24" t="s">
        <v>236</v>
      </c>
      <c r="C28" s="23" t="s">
        <v>235</v>
      </c>
      <c r="D28" s="22">
        <v>13318600</v>
      </c>
      <c r="E28" s="22">
        <v>8093860.6699999999</v>
      </c>
      <c r="F28" s="22">
        <f>+D28+E28</f>
        <v>21412460.670000002</v>
      </c>
      <c r="G28" s="22">
        <v>21412460.670000002</v>
      </c>
      <c r="H28" s="22">
        <v>21412460.670000002</v>
      </c>
      <c r="I28" s="21">
        <f>+F28-G28</f>
        <v>0</v>
      </c>
      <c r="J28" s="16"/>
    </row>
    <row r="29" spans="1:10" s="15" customFormat="1" ht="14" x14ac:dyDescent="0.2">
      <c r="A29" s="28"/>
      <c r="B29" s="27" t="s">
        <v>234</v>
      </c>
      <c r="C29" s="26" t="s">
        <v>233</v>
      </c>
      <c r="D29" s="25">
        <f>+D30</f>
        <v>378000</v>
      </c>
      <c r="E29" s="25">
        <f>+E30</f>
        <v>324000</v>
      </c>
      <c r="F29" s="25">
        <f>+F30</f>
        <v>702000</v>
      </c>
      <c r="G29" s="25">
        <f>+G30</f>
        <v>702000</v>
      </c>
      <c r="H29" s="25">
        <f>+H30</f>
        <v>702000</v>
      </c>
      <c r="I29" s="25">
        <f>+I30</f>
        <v>0</v>
      </c>
      <c r="J29" s="16"/>
    </row>
    <row r="30" spans="1:10" s="15" customFormat="1" ht="14" x14ac:dyDescent="0.2">
      <c r="A30" s="24"/>
      <c r="B30" s="24" t="s">
        <v>232</v>
      </c>
      <c r="C30" s="23" t="s">
        <v>231</v>
      </c>
      <c r="D30" s="22">
        <v>378000</v>
      </c>
      <c r="E30" s="22">
        <v>324000</v>
      </c>
      <c r="F30" s="22">
        <f>+D30+E30</f>
        <v>702000</v>
      </c>
      <c r="G30" s="22">
        <v>702000</v>
      </c>
      <c r="H30" s="22">
        <v>702000</v>
      </c>
      <c r="I30" s="21">
        <f>+F30-G30</f>
        <v>0</v>
      </c>
      <c r="J30" s="16"/>
    </row>
    <row r="31" spans="1:10" s="15" customFormat="1" ht="14" x14ac:dyDescent="0.2">
      <c r="A31" s="31">
        <v>2000</v>
      </c>
      <c r="B31" s="31"/>
      <c r="C31" s="30" t="s">
        <v>230</v>
      </c>
      <c r="D31" s="29">
        <f>+D32+D38+D40+D43+D51+D57+D59+D62</f>
        <v>27676369.059999999</v>
      </c>
      <c r="E31" s="29">
        <f>+E32+E38+E40+E43+E51+E57+E59+E62</f>
        <v>-6224134.1599999983</v>
      </c>
      <c r="F31" s="29">
        <f>+F32+F38+F40+F43+F51+F57+F59+F62</f>
        <v>21452234.899999999</v>
      </c>
      <c r="G31" s="29">
        <f>+G32+G38+G40+G43+G51+G57+G59+G62</f>
        <v>19528759.900000002</v>
      </c>
      <c r="H31" s="29">
        <f>+H32+H38+H40+H43+H51+H57+H59+H62</f>
        <v>13670371.390000002</v>
      </c>
      <c r="I31" s="29">
        <f>+I32+I38+I40+I43+I51+I57+I59+I62</f>
        <v>1923475.0000000005</v>
      </c>
      <c r="J31" s="16"/>
    </row>
    <row r="32" spans="1:10" s="15" customFormat="1" ht="14" x14ac:dyDescent="0.2">
      <c r="A32" s="28"/>
      <c r="B32" s="27" t="s">
        <v>229</v>
      </c>
      <c r="C32" s="26" t="s">
        <v>228</v>
      </c>
      <c r="D32" s="25">
        <f>SUBTOTAL(9,D33:D37)</f>
        <v>992721.67999999993</v>
      </c>
      <c r="E32" s="25">
        <f>SUBTOTAL(9,E33:E37)</f>
        <v>229905.85</v>
      </c>
      <c r="F32" s="25">
        <f>SUBTOTAL(9,F33:F37)</f>
        <v>1222627.5299999998</v>
      </c>
      <c r="G32" s="25">
        <f>SUBTOTAL(9,G33:G37)</f>
        <v>1222627.5299999998</v>
      </c>
      <c r="H32" s="25">
        <f>SUBTOTAL(9,H33:H37)</f>
        <v>565527.38</v>
      </c>
      <c r="I32" s="25">
        <f>SUBTOTAL(9,I33:I37)</f>
        <v>0</v>
      </c>
      <c r="J32" s="16"/>
    </row>
    <row r="33" spans="1:10" s="15" customFormat="1" ht="14" x14ac:dyDescent="0.2">
      <c r="A33" s="24"/>
      <c r="B33" s="24" t="s">
        <v>227</v>
      </c>
      <c r="C33" s="23" t="s">
        <v>226</v>
      </c>
      <c r="D33" s="22">
        <v>381671.67999999999</v>
      </c>
      <c r="E33" s="22">
        <v>200671.21</v>
      </c>
      <c r="F33" s="22">
        <f>+D33+E33</f>
        <v>582342.89</v>
      </c>
      <c r="G33" s="22">
        <v>582342.89</v>
      </c>
      <c r="H33" s="22">
        <v>219721.27</v>
      </c>
      <c r="I33" s="21">
        <f>+F33-G33</f>
        <v>0</v>
      </c>
      <c r="J33" s="16"/>
    </row>
    <row r="34" spans="1:10" s="15" customFormat="1" ht="14" x14ac:dyDescent="0.2">
      <c r="A34" s="24"/>
      <c r="B34" s="24" t="s">
        <v>225</v>
      </c>
      <c r="C34" s="23" t="s">
        <v>224</v>
      </c>
      <c r="D34" s="22">
        <v>0</v>
      </c>
      <c r="E34" s="22">
        <v>239.23</v>
      </c>
      <c r="F34" s="22">
        <f>+D34+E34</f>
        <v>239.23</v>
      </c>
      <c r="G34" s="22">
        <v>239.23</v>
      </c>
      <c r="H34" s="22">
        <v>239.23</v>
      </c>
      <c r="I34" s="21">
        <f>+F34-G34</f>
        <v>0</v>
      </c>
      <c r="J34" s="16"/>
    </row>
    <row r="35" spans="1:10" s="15" customFormat="1" ht="14" x14ac:dyDescent="0.2">
      <c r="A35" s="24"/>
      <c r="B35" s="24" t="s">
        <v>223</v>
      </c>
      <c r="C35" s="23" t="s">
        <v>222</v>
      </c>
      <c r="D35" s="22">
        <v>363300</v>
      </c>
      <c r="E35" s="22">
        <v>-169154.7</v>
      </c>
      <c r="F35" s="22">
        <f>+D35+E35</f>
        <v>194145.3</v>
      </c>
      <c r="G35" s="22">
        <v>194145.3</v>
      </c>
      <c r="H35" s="22">
        <v>51386.05</v>
      </c>
      <c r="I35" s="21">
        <f>+F35-G35</f>
        <v>0</v>
      </c>
      <c r="J35" s="16"/>
    </row>
    <row r="36" spans="1:10" s="15" customFormat="1" ht="14" x14ac:dyDescent="0.2">
      <c r="A36" s="24"/>
      <c r="B36" s="24" t="s">
        <v>221</v>
      </c>
      <c r="C36" s="23" t="s">
        <v>220</v>
      </c>
      <c r="D36" s="22">
        <v>67750</v>
      </c>
      <c r="E36" s="22">
        <v>36158.480000000003</v>
      </c>
      <c r="F36" s="22">
        <f>+D36+E36</f>
        <v>103908.48000000001</v>
      </c>
      <c r="G36" s="22">
        <v>103908.48</v>
      </c>
      <c r="H36" s="22">
        <v>15930</v>
      </c>
      <c r="I36" s="21">
        <f>+F36-G36</f>
        <v>0</v>
      </c>
      <c r="J36" s="16"/>
    </row>
    <row r="37" spans="1:10" s="15" customFormat="1" ht="14" x14ac:dyDescent="0.2">
      <c r="A37" s="24"/>
      <c r="B37" s="24" t="s">
        <v>219</v>
      </c>
      <c r="C37" s="23" t="s">
        <v>218</v>
      </c>
      <c r="D37" s="22">
        <v>180000</v>
      </c>
      <c r="E37" s="22">
        <v>161991.63</v>
      </c>
      <c r="F37" s="22">
        <f>+D37+E37</f>
        <v>341991.63</v>
      </c>
      <c r="G37" s="22">
        <v>341991.63</v>
      </c>
      <c r="H37" s="22">
        <v>278250.83</v>
      </c>
      <c r="I37" s="21">
        <f>+F37-G37</f>
        <v>0</v>
      </c>
      <c r="J37" s="16"/>
    </row>
    <row r="38" spans="1:10" s="15" customFormat="1" ht="14" x14ac:dyDescent="0.2">
      <c r="A38" s="28"/>
      <c r="B38" s="27" t="s">
        <v>217</v>
      </c>
      <c r="C38" s="26" t="s">
        <v>216</v>
      </c>
      <c r="D38" s="25">
        <f>+D39</f>
        <v>336000</v>
      </c>
      <c r="E38" s="25">
        <f>+E39</f>
        <v>129986.38</v>
      </c>
      <c r="F38" s="25">
        <f>+F39</f>
        <v>465986.38</v>
      </c>
      <c r="G38" s="25">
        <f>+G39</f>
        <v>465986.38</v>
      </c>
      <c r="H38" s="25">
        <f>+H39</f>
        <v>453554.66</v>
      </c>
      <c r="I38" s="25">
        <f>+I39</f>
        <v>0</v>
      </c>
      <c r="J38" s="16"/>
    </row>
    <row r="39" spans="1:10" s="15" customFormat="1" ht="14" x14ac:dyDescent="0.2">
      <c r="A39" s="24"/>
      <c r="B39" s="24" t="s">
        <v>215</v>
      </c>
      <c r="C39" s="23" t="s">
        <v>214</v>
      </c>
      <c r="D39" s="22">
        <v>336000</v>
      </c>
      <c r="E39" s="22">
        <v>129986.38</v>
      </c>
      <c r="F39" s="22">
        <f>+D39+E39</f>
        <v>465986.38</v>
      </c>
      <c r="G39" s="22">
        <v>465986.38</v>
      </c>
      <c r="H39" s="22">
        <v>453554.66</v>
      </c>
      <c r="I39" s="21">
        <f>+F39-G39</f>
        <v>0</v>
      </c>
      <c r="J39" s="16"/>
    </row>
    <row r="40" spans="1:10" s="15" customFormat="1" ht="14" x14ac:dyDescent="0.2">
      <c r="A40" s="28"/>
      <c r="B40" s="27" t="s">
        <v>213</v>
      </c>
      <c r="C40" s="26" t="s">
        <v>212</v>
      </c>
      <c r="D40" s="25">
        <f>SUBTOTAL(9,D41:D42)</f>
        <v>2666000</v>
      </c>
      <c r="E40" s="25">
        <f>SUBTOTAL(9,E41:E42)</f>
        <v>2912558.8200000003</v>
      </c>
      <c r="F40" s="25">
        <f>SUBTOTAL(9,F41:F42)</f>
        <v>5578558.8200000003</v>
      </c>
      <c r="G40" s="25">
        <f>SUBTOTAL(9,G41:G42)</f>
        <v>4576969.82</v>
      </c>
      <c r="H40" s="25">
        <f>SUBTOTAL(9,H41:H42)</f>
        <v>2327531.23</v>
      </c>
      <c r="I40" s="25">
        <f>SUBTOTAL(9,I41:I42)</f>
        <v>1001589</v>
      </c>
      <c r="J40" s="16"/>
    </row>
    <row r="41" spans="1:10" s="15" customFormat="1" ht="14" x14ac:dyDescent="0.2">
      <c r="A41" s="24"/>
      <c r="B41" s="24" t="s">
        <v>211</v>
      </c>
      <c r="C41" s="23" t="s">
        <v>210</v>
      </c>
      <c r="D41" s="22">
        <v>0</v>
      </c>
      <c r="E41" s="22">
        <v>693.41</v>
      </c>
      <c r="F41" s="22">
        <f>+D41+E41</f>
        <v>693.41</v>
      </c>
      <c r="G41" s="22">
        <v>693.41</v>
      </c>
      <c r="H41" s="22">
        <v>693.41</v>
      </c>
      <c r="I41" s="21">
        <f>+F41-G41</f>
        <v>0</v>
      </c>
      <c r="J41" s="16"/>
    </row>
    <row r="42" spans="1:10" s="15" customFormat="1" ht="14" x14ac:dyDescent="0.2">
      <c r="A42" s="24"/>
      <c r="B42" s="24" t="s">
        <v>209</v>
      </c>
      <c r="C42" s="23" t="s">
        <v>208</v>
      </c>
      <c r="D42" s="22">
        <v>2666000</v>
      </c>
      <c r="E42" s="22">
        <v>2911865.41</v>
      </c>
      <c r="F42" s="22">
        <f>+D42+E42</f>
        <v>5577865.4100000001</v>
      </c>
      <c r="G42" s="22">
        <v>4576276.41</v>
      </c>
      <c r="H42" s="22">
        <v>2326837.8199999998</v>
      </c>
      <c r="I42" s="21">
        <f>+F42-G42</f>
        <v>1001589</v>
      </c>
      <c r="J42" s="16"/>
    </row>
    <row r="43" spans="1:10" s="15" customFormat="1" ht="14" x14ac:dyDescent="0.2">
      <c r="A43" s="28"/>
      <c r="B43" s="27" t="s">
        <v>207</v>
      </c>
      <c r="C43" s="26" t="s">
        <v>206</v>
      </c>
      <c r="D43" s="25">
        <f>SUBTOTAL(9,D44:D50)</f>
        <v>6896400</v>
      </c>
      <c r="E43" s="25">
        <f>SUBTOTAL(9,E44:E50)</f>
        <v>-4004867.2</v>
      </c>
      <c r="F43" s="25">
        <f>SUBTOTAL(9,F44:F50)</f>
        <v>2891532.8</v>
      </c>
      <c r="G43" s="25">
        <f>SUBTOTAL(9,G44:G50)</f>
        <v>2394646.7999999998</v>
      </c>
      <c r="H43" s="25">
        <f>SUBTOTAL(9,H44:H50)</f>
        <v>1614063.7199999997</v>
      </c>
      <c r="I43" s="25">
        <f>SUBTOTAL(9,I44:I50)</f>
        <v>496886.00000000012</v>
      </c>
      <c r="J43" s="16"/>
    </row>
    <row r="44" spans="1:10" s="15" customFormat="1" ht="14" x14ac:dyDescent="0.2">
      <c r="A44" s="24"/>
      <c r="B44" s="24" t="s">
        <v>205</v>
      </c>
      <c r="C44" s="23" t="s">
        <v>204</v>
      </c>
      <c r="D44" s="22">
        <v>0</v>
      </c>
      <c r="E44" s="22">
        <v>4587.4799999999996</v>
      </c>
      <c r="F44" s="22">
        <f>+D44+E44</f>
        <v>4587.4799999999996</v>
      </c>
      <c r="G44" s="22">
        <v>4587.4799999999996</v>
      </c>
      <c r="H44" s="22">
        <v>4587.4799999999996</v>
      </c>
      <c r="I44" s="21">
        <f>+F44-G44</f>
        <v>0</v>
      </c>
      <c r="J44" s="16"/>
    </row>
    <row r="45" spans="1:10" s="15" customFormat="1" ht="14" x14ac:dyDescent="0.2">
      <c r="A45" s="24"/>
      <c r="B45" s="24" t="s">
        <v>203</v>
      </c>
      <c r="C45" s="23" t="s">
        <v>202</v>
      </c>
      <c r="D45" s="22">
        <v>0</v>
      </c>
      <c r="E45" s="22">
        <v>113615.08</v>
      </c>
      <c r="F45" s="22">
        <f>+D45+E45</f>
        <v>113615.08</v>
      </c>
      <c r="G45" s="22">
        <v>111063.71</v>
      </c>
      <c r="H45" s="22">
        <v>111063.71</v>
      </c>
      <c r="I45" s="21">
        <f>+F45-G45</f>
        <v>2551.3699999999953</v>
      </c>
      <c r="J45" s="16"/>
    </row>
    <row r="46" spans="1:10" s="15" customFormat="1" ht="14" x14ac:dyDescent="0.2">
      <c r="A46" s="24"/>
      <c r="B46" s="24" t="s">
        <v>201</v>
      </c>
      <c r="C46" s="23" t="s">
        <v>200</v>
      </c>
      <c r="D46" s="22">
        <v>0</v>
      </c>
      <c r="E46" s="22">
        <v>308.64999999999998</v>
      </c>
      <c r="F46" s="22">
        <f>+D46+E46</f>
        <v>308.64999999999998</v>
      </c>
      <c r="G46" s="22">
        <v>308.64999999999998</v>
      </c>
      <c r="H46" s="22">
        <v>308.64999999999998</v>
      </c>
      <c r="I46" s="21">
        <f>+F46-G46</f>
        <v>0</v>
      </c>
      <c r="J46" s="16"/>
    </row>
    <row r="47" spans="1:10" s="15" customFormat="1" ht="14" x14ac:dyDescent="0.2">
      <c r="A47" s="24"/>
      <c r="B47" s="24" t="s">
        <v>199</v>
      </c>
      <c r="C47" s="23" t="s">
        <v>198</v>
      </c>
      <c r="D47" s="22">
        <v>0</v>
      </c>
      <c r="E47" s="22">
        <v>1701.63</v>
      </c>
      <c r="F47" s="22">
        <f>+D47+E47</f>
        <v>1701.63</v>
      </c>
      <c r="G47" s="22">
        <v>1701.63</v>
      </c>
      <c r="H47" s="22">
        <v>1701.63</v>
      </c>
      <c r="I47" s="21">
        <f>+F47-G47</f>
        <v>0</v>
      </c>
      <c r="J47" s="16"/>
    </row>
    <row r="48" spans="1:10" s="15" customFormat="1" ht="14" x14ac:dyDescent="0.2">
      <c r="A48" s="24"/>
      <c r="B48" s="24" t="s">
        <v>197</v>
      </c>
      <c r="C48" s="23" t="s">
        <v>196</v>
      </c>
      <c r="D48" s="22">
        <v>166000</v>
      </c>
      <c r="E48" s="22">
        <v>429209.33</v>
      </c>
      <c r="F48" s="22">
        <f>+D48+E48</f>
        <v>595209.33000000007</v>
      </c>
      <c r="G48" s="22">
        <v>572381</v>
      </c>
      <c r="H48" s="22">
        <v>537821.21</v>
      </c>
      <c r="I48" s="21">
        <f>+F48-G48</f>
        <v>22828.330000000075</v>
      </c>
      <c r="J48" s="16"/>
    </row>
    <row r="49" spans="1:10" s="15" customFormat="1" ht="14" x14ac:dyDescent="0.2">
      <c r="A49" s="24"/>
      <c r="B49" s="24" t="s">
        <v>195</v>
      </c>
      <c r="C49" s="23" t="s">
        <v>194</v>
      </c>
      <c r="D49" s="22">
        <v>0</v>
      </c>
      <c r="E49" s="22">
        <v>8844.09</v>
      </c>
      <c r="F49" s="22">
        <f>+D49+E49</f>
        <v>8844.09</v>
      </c>
      <c r="G49" s="22">
        <v>8844.09</v>
      </c>
      <c r="H49" s="22">
        <v>8844.09</v>
      </c>
      <c r="I49" s="21">
        <f>+F49-G49</f>
        <v>0</v>
      </c>
      <c r="J49" s="16"/>
    </row>
    <row r="50" spans="1:10" s="15" customFormat="1" ht="14" x14ac:dyDescent="0.2">
      <c r="A50" s="24"/>
      <c r="B50" s="24" t="s">
        <v>193</v>
      </c>
      <c r="C50" s="23" t="s">
        <v>192</v>
      </c>
      <c r="D50" s="22">
        <v>6730400</v>
      </c>
      <c r="E50" s="22">
        <v>-4563133.46</v>
      </c>
      <c r="F50" s="22">
        <f>+D50+E50</f>
        <v>2167266.54</v>
      </c>
      <c r="G50" s="22">
        <v>1695760.24</v>
      </c>
      <c r="H50" s="22">
        <v>949736.95</v>
      </c>
      <c r="I50" s="21">
        <f>+F50-G50</f>
        <v>471506.30000000005</v>
      </c>
      <c r="J50" s="16"/>
    </row>
    <row r="51" spans="1:10" s="15" customFormat="1" ht="14" x14ac:dyDescent="0.2">
      <c r="A51" s="28"/>
      <c r="B51" s="27" t="s">
        <v>191</v>
      </c>
      <c r="C51" s="26" t="s">
        <v>190</v>
      </c>
      <c r="D51" s="25">
        <f>SUBTOTAL(9,D52:D56)</f>
        <v>50250</v>
      </c>
      <c r="E51" s="25">
        <f>SUBTOTAL(9,E52:E56)</f>
        <v>40383.899999999994</v>
      </c>
      <c r="F51" s="25">
        <f>SUBTOTAL(9,F52:F56)</f>
        <v>90633.9</v>
      </c>
      <c r="G51" s="25">
        <f>SUBTOTAL(9,G52:G56)</f>
        <v>90633.9</v>
      </c>
      <c r="H51" s="25">
        <f>SUBTOTAL(9,H52:H56)</f>
        <v>35230.449999999997</v>
      </c>
      <c r="I51" s="25">
        <f>SUBTOTAL(9,I52:I56)</f>
        <v>0</v>
      </c>
      <c r="J51" s="16"/>
    </row>
    <row r="52" spans="1:10" s="15" customFormat="1" ht="14" x14ac:dyDescent="0.2">
      <c r="A52" s="24"/>
      <c r="B52" s="24" t="s">
        <v>189</v>
      </c>
      <c r="C52" s="23" t="s">
        <v>188</v>
      </c>
      <c r="D52" s="22">
        <v>50250</v>
      </c>
      <c r="E52" s="22">
        <v>-50250</v>
      </c>
      <c r="F52" s="22">
        <f>+D52+E52</f>
        <v>0</v>
      </c>
      <c r="G52" s="22">
        <v>0</v>
      </c>
      <c r="H52" s="22">
        <v>0</v>
      </c>
      <c r="I52" s="21">
        <f>+F52-G52</f>
        <v>0</v>
      </c>
      <c r="J52" s="16"/>
    </row>
    <row r="53" spans="1:10" s="15" customFormat="1" ht="14" x14ac:dyDescent="0.2">
      <c r="A53" s="24"/>
      <c r="B53" s="24">
        <v>2540</v>
      </c>
      <c r="C53" s="23" t="s">
        <v>187</v>
      </c>
      <c r="D53" s="22">
        <v>0</v>
      </c>
      <c r="E53" s="22">
        <v>43103.45</v>
      </c>
      <c r="F53" s="22">
        <f>+D53+E53</f>
        <v>43103.45</v>
      </c>
      <c r="G53" s="22">
        <v>43103.45</v>
      </c>
      <c r="H53" s="22">
        <v>0</v>
      </c>
      <c r="I53" s="21">
        <f>+F53-G53</f>
        <v>0</v>
      </c>
      <c r="J53" s="16"/>
    </row>
    <row r="54" spans="1:10" s="15" customFormat="1" ht="14" x14ac:dyDescent="0.2">
      <c r="A54" s="24"/>
      <c r="B54" s="24" t="s">
        <v>186</v>
      </c>
      <c r="C54" s="23" t="s">
        <v>185</v>
      </c>
      <c r="D54" s="22">
        <v>0</v>
      </c>
      <c r="E54" s="22">
        <v>13593.1</v>
      </c>
      <c r="F54" s="22">
        <f>+D54+E54</f>
        <v>13593.1</v>
      </c>
      <c r="G54" s="22">
        <v>13593.1</v>
      </c>
      <c r="H54" s="22">
        <v>1293.0999999999999</v>
      </c>
      <c r="I54" s="21">
        <f>+F54-G54</f>
        <v>0</v>
      </c>
      <c r="J54" s="16"/>
    </row>
    <row r="55" spans="1:10" s="15" customFormat="1" ht="14" x14ac:dyDescent="0.2">
      <c r="A55" s="24"/>
      <c r="B55" s="24" t="s">
        <v>184</v>
      </c>
      <c r="C55" s="23" t="s">
        <v>183</v>
      </c>
      <c r="D55" s="22">
        <v>0</v>
      </c>
      <c r="E55" s="22">
        <v>25105.4</v>
      </c>
      <c r="F55" s="22">
        <f>+D55+E55</f>
        <v>25105.4</v>
      </c>
      <c r="G55" s="22">
        <v>25105.4</v>
      </c>
      <c r="H55" s="22">
        <v>25105.4</v>
      </c>
      <c r="I55" s="21">
        <f>+F55-G55</f>
        <v>0</v>
      </c>
      <c r="J55" s="16"/>
    </row>
    <row r="56" spans="1:10" s="15" customFormat="1" ht="14" x14ac:dyDescent="0.2">
      <c r="A56" s="24"/>
      <c r="B56" s="24">
        <v>2590</v>
      </c>
      <c r="C56" s="23" t="s">
        <v>182</v>
      </c>
      <c r="D56" s="22">
        <v>0</v>
      </c>
      <c r="E56" s="22">
        <v>8831.9500000000007</v>
      </c>
      <c r="F56" s="22">
        <f>+D56+E56</f>
        <v>8831.9500000000007</v>
      </c>
      <c r="G56" s="22">
        <v>8831.9500000000007</v>
      </c>
      <c r="H56" s="22">
        <v>8831.9500000000007</v>
      </c>
      <c r="I56" s="21">
        <f>+F56-G56</f>
        <v>0</v>
      </c>
      <c r="J56" s="16"/>
    </row>
    <row r="57" spans="1:10" s="15" customFormat="1" ht="14" x14ac:dyDescent="0.2">
      <c r="A57" s="28"/>
      <c r="B57" s="27" t="s">
        <v>181</v>
      </c>
      <c r="C57" s="26" t="s">
        <v>180</v>
      </c>
      <c r="D57" s="25">
        <f>+D58</f>
        <v>10750086.449999999</v>
      </c>
      <c r="E57" s="25">
        <f>+E58</f>
        <v>-4391583.38</v>
      </c>
      <c r="F57" s="25">
        <f>+F58</f>
        <v>6358503.0699999994</v>
      </c>
      <c r="G57" s="25">
        <f>+G58</f>
        <v>6358503.0700000003</v>
      </c>
      <c r="H57" s="25">
        <f>+H58</f>
        <v>6254688.9800000004</v>
      </c>
      <c r="I57" s="25">
        <f>+I58</f>
        <v>0</v>
      </c>
      <c r="J57" s="16"/>
    </row>
    <row r="58" spans="1:10" s="15" customFormat="1" ht="14" x14ac:dyDescent="0.2">
      <c r="A58" s="24"/>
      <c r="B58" s="24" t="s">
        <v>179</v>
      </c>
      <c r="C58" s="23" t="s">
        <v>178</v>
      </c>
      <c r="D58" s="22">
        <v>10750086.449999999</v>
      </c>
      <c r="E58" s="22">
        <v>-4391583.38</v>
      </c>
      <c r="F58" s="22">
        <f>+D58+E58</f>
        <v>6358503.0699999994</v>
      </c>
      <c r="G58" s="22">
        <v>6358503.0700000003</v>
      </c>
      <c r="H58" s="22">
        <v>6254688.9800000004</v>
      </c>
      <c r="I58" s="21">
        <f>+F58-G58</f>
        <v>0</v>
      </c>
      <c r="J58" s="16"/>
    </row>
    <row r="59" spans="1:10" s="15" customFormat="1" ht="14" x14ac:dyDescent="0.2">
      <c r="A59" s="28"/>
      <c r="B59" s="27" t="s">
        <v>177</v>
      </c>
      <c r="C59" s="26" t="s">
        <v>176</v>
      </c>
      <c r="D59" s="25">
        <f>SUBTOTAL(9,D60:D61)</f>
        <v>175000</v>
      </c>
      <c r="E59" s="25">
        <f>SUBTOTAL(9,E60:E61)</f>
        <v>3119662.27</v>
      </c>
      <c r="F59" s="25">
        <f>SUBTOTAL(9,F60:F61)</f>
        <v>3294662.2699999996</v>
      </c>
      <c r="G59" s="25">
        <f>SUBTOTAL(9,G60:G61)</f>
        <v>3294662.2699999996</v>
      </c>
      <c r="H59" s="25">
        <f>SUBTOTAL(9,H60:H61)</f>
        <v>1721004.51</v>
      </c>
      <c r="I59" s="25">
        <f>SUBTOTAL(9,I60:I61)</f>
        <v>0</v>
      </c>
      <c r="J59" s="16"/>
    </row>
    <row r="60" spans="1:10" s="15" customFormat="1" ht="14" x14ac:dyDescent="0.2">
      <c r="A60" s="24"/>
      <c r="B60" s="24" t="s">
        <v>175</v>
      </c>
      <c r="C60" s="23" t="s">
        <v>174</v>
      </c>
      <c r="D60" s="22">
        <v>0</v>
      </c>
      <c r="E60" s="22">
        <v>2741015.57</v>
      </c>
      <c r="F60" s="22">
        <f>+D60+E60</f>
        <v>2741015.57</v>
      </c>
      <c r="G60" s="22">
        <v>2741015.57</v>
      </c>
      <c r="H60" s="22">
        <v>1462608.31</v>
      </c>
      <c r="I60" s="21">
        <f>+F60-G60</f>
        <v>0</v>
      </c>
      <c r="J60" s="16"/>
    </row>
    <row r="61" spans="1:10" s="32" customFormat="1" ht="14" x14ac:dyDescent="0.2">
      <c r="A61" s="24"/>
      <c r="B61" s="24" t="s">
        <v>173</v>
      </c>
      <c r="C61" s="23" t="s">
        <v>172</v>
      </c>
      <c r="D61" s="22">
        <v>175000</v>
      </c>
      <c r="E61" s="22">
        <v>378646.7</v>
      </c>
      <c r="F61" s="22">
        <f>+D61+E61</f>
        <v>553646.69999999995</v>
      </c>
      <c r="G61" s="22">
        <v>553646.69999999995</v>
      </c>
      <c r="H61" s="22">
        <v>258396.2</v>
      </c>
      <c r="I61" s="21">
        <f>+F61-G61</f>
        <v>0</v>
      </c>
      <c r="J61" s="33"/>
    </row>
    <row r="62" spans="1:10" s="15" customFormat="1" ht="14" x14ac:dyDescent="0.2">
      <c r="A62" s="28"/>
      <c r="B62" s="27" t="s">
        <v>171</v>
      </c>
      <c r="C62" s="26" t="s">
        <v>170</v>
      </c>
      <c r="D62" s="25">
        <f>SUBTOTAL(9,D63:D70)</f>
        <v>5809910.9299999997</v>
      </c>
      <c r="E62" s="25">
        <f>SUBTOTAL(9,E63:E70)</f>
        <v>-4260180.7999999989</v>
      </c>
      <c r="F62" s="25">
        <f>SUBTOTAL(9,F63:F70)</f>
        <v>1549730.1300000004</v>
      </c>
      <c r="G62" s="25">
        <f>SUBTOTAL(9,G63:G70)</f>
        <v>1124730.1299999999</v>
      </c>
      <c r="H62" s="25">
        <f>SUBTOTAL(9,H63:H70)</f>
        <v>698770.46000000008</v>
      </c>
      <c r="I62" s="25">
        <f>SUBTOTAL(9,I63:I70)</f>
        <v>425000.00000000041</v>
      </c>
      <c r="J62" s="16"/>
    </row>
    <row r="63" spans="1:10" s="15" customFormat="1" ht="14" x14ac:dyDescent="0.2">
      <c r="A63" s="24"/>
      <c r="B63" s="24" t="s">
        <v>169</v>
      </c>
      <c r="C63" s="23" t="s">
        <v>168</v>
      </c>
      <c r="D63" s="22">
        <v>3997850.93</v>
      </c>
      <c r="E63" s="22">
        <v>-3927388.76</v>
      </c>
      <c r="F63" s="22">
        <f>+D63+E63</f>
        <v>70462.170000000391</v>
      </c>
      <c r="G63" s="22">
        <v>70462.17</v>
      </c>
      <c r="H63" s="22">
        <v>64488.03</v>
      </c>
      <c r="I63" s="21">
        <f>+F63-G63</f>
        <v>3.92901711165905E-10</v>
      </c>
      <c r="J63" s="16"/>
    </row>
    <row r="64" spans="1:10" s="15" customFormat="1" ht="14" x14ac:dyDescent="0.2">
      <c r="A64" s="24"/>
      <c r="B64" s="24" t="s">
        <v>167</v>
      </c>
      <c r="C64" s="23" t="s">
        <v>166</v>
      </c>
      <c r="D64" s="22">
        <v>125000</v>
      </c>
      <c r="E64" s="22">
        <v>51087.95</v>
      </c>
      <c r="F64" s="22">
        <f>+D64+E64</f>
        <v>176087.95</v>
      </c>
      <c r="G64" s="22">
        <v>176087.95</v>
      </c>
      <c r="H64" s="22">
        <v>117595.63</v>
      </c>
      <c r="I64" s="21">
        <f>+F64-G64</f>
        <v>0</v>
      </c>
      <c r="J64" s="16"/>
    </row>
    <row r="65" spans="1:10" s="15" customFormat="1" ht="24" x14ac:dyDescent="0.2">
      <c r="A65" s="24"/>
      <c r="B65" s="24" t="s">
        <v>165</v>
      </c>
      <c r="C65" s="23" t="s">
        <v>164</v>
      </c>
      <c r="D65" s="22">
        <v>30000</v>
      </c>
      <c r="E65" s="22">
        <v>-24306.09</v>
      </c>
      <c r="F65" s="22">
        <f>+D65+E65</f>
        <v>5693.91</v>
      </c>
      <c r="G65" s="22">
        <v>5693.91</v>
      </c>
      <c r="H65" s="22">
        <v>3929.17</v>
      </c>
      <c r="I65" s="21">
        <f>+F65-G65</f>
        <v>0</v>
      </c>
      <c r="J65" s="16"/>
    </row>
    <row r="66" spans="1:10" s="15" customFormat="1" ht="14" x14ac:dyDescent="0.2">
      <c r="A66" s="24"/>
      <c r="B66" s="24" t="s">
        <v>163</v>
      </c>
      <c r="C66" s="23" t="s">
        <v>162</v>
      </c>
      <c r="D66" s="22">
        <v>75000</v>
      </c>
      <c r="E66" s="22">
        <v>-28949.77</v>
      </c>
      <c r="F66" s="22">
        <f>+D66+E66</f>
        <v>46050.229999999996</v>
      </c>
      <c r="G66" s="22">
        <v>46050.23</v>
      </c>
      <c r="H66" s="22">
        <v>5017.4799999999996</v>
      </c>
      <c r="I66" s="21">
        <f>+F66-G66</f>
        <v>0</v>
      </c>
      <c r="J66" s="16"/>
    </row>
    <row r="67" spans="1:10" s="15" customFormat="1" ht="14" x14ac:dyDescent="0.2">
      <c r="A67" s="24"/>
      <c r="B67" s="24" t="s">
        <v>161</v>
      </c>
      <c r="C67" s="23" t="s">
        <v>160</v>
      </c>
      <c r="D67" s="22">
        <v>100000</v>
      </c>
      <c r="E67" s="22">
        <v>-58176.02</v>
      </c>
      <c r="F67" s="22">
        <f>+D67+E67</f>
        <v>41823.980000000003</v>
      </c>
      <c r="G67" s="22">
        <v>41823.980000000003</v>
      </c>
      <c r="H67" s="22">
        <v>31004.48</v>
      </c>
      <c r="I67" s="21">
        <f>+F67-G67</f>
        <v>0</v>
      </c>
      <c r="J67" s="16"/>
    </row>
    <row r="68" spans="1:10" s="15" customFormat="1" ht="14" x14ac:dyDescent="0.2">
      <c r="A68" s="24"/>
      <c r="B68" s="24" t="s">
        <v>159</v>
      </c>
      <c r="C68" s="23" t="s">
        <v>158</v>
      </c>
      <c r="D68" s="22">
        <v>350000</v>
      </c>
      <c r="E68" s="22">
        <v>88342.399999999994</v>
      </c>
      <c r="F68" s="22">
        <f>+D68+E68</f>
        <v>438342.40000000002</v>
      </c>
      <c r="G68" s="22">
        <v>438342.40000000002</v>
      </c>
      <c r="H68" s="22">
        <v>242266.9</v>
      </c>
      <c r="I68" s="21">
        <f>+F68-G68</f>
        <v>0</v>
      </c>
      <c r="J68" s="16"/>
    </row>
    <row r="69" spans="1:10" s="15" customFormat="1" ht="14" x14ac:dyDescent="0.2">
      <c r="A69" s="24"/>
      <c r="B69" s="24" t="s">
        <v>157</v>
      </c>
      <c r="C69" s="23" t="s">
        <v>156</v>
      </c>
      <c r="D69" s="22">
        <v>267528</v>
      </c>
      <c r="E69" s="22">
        <v>216000.2</v>
      </c>
      <c r="F69" s="22">
        <f>+D69+E69</f>
        <v>483528.2</v>
      </c>
      <c r="G69" s="22">
        <v>58528.2</v>
      </c>
      <c r="H69" s="22">
        <v>40803.629999999997</v>
      </c>
      <c r="I69" s="21">
        <f>+F69-G69</f>
        <v>425000</v>
      </c>
      <c r="J69" s="16"/>
    </row>
    <row r="70" spans="1:10" s="15" customFormat="1" ht="14" x14ac:dyDescent="0.2">
      <c r="A70" s="24"/>
      <c r="B70" s="24" t="s">
        <v>155</v>
      </c>
      <c r="C70" s="23" t="s">
        <v>154</v>
      </c>
      <c r="D70" s="22">
        <v>864532</v>
      </c>
      <c r="E70" s="22">
        <v>-576790.71</v>
      </c>
      <c r="F70" s="22">
        <f>+D70+E70</f>
        <v>287741.29000000004</v>
      </c>
      <c r="G70" s="22">
        <v>287741.28999999998</v>
      </c>
      <c r="H70" s="22">
        <v>193665.14</v>
      </c>
      <c r="I70" s="21">
        <f>+F70-G70</f>
        <v>0</v>
      </c>
      <c r="J70" s="16"/>
    </row>
    <row r="71" spans="1:10" s="15" customFormat="1" ht="14" x14ac:dyDescent="0.2">
      <c r="A71" s="31">
        <v>3000</v>
      </c>
      <c r="B71" s="31"/>
      <c r="C71" s="30" t="s">
        <v>153</v>
      </c>
      <c r="D71" s="29">
        <f>+D72+D79+D87+D93+D99+D107+D111+D114+D105</f>
        <v>175624709.58000001</v>
      </c>
      <c r="E71" s="29">
        <f>+E72+E79+E87+E93+E99+E107+E111+E114+E105</f>
        <v>-11461151.169999998</v>
      </c>
      <c r="F71" s="29">
        <f>+F72+F79+F87+F93+F99+F107+F111+F114+F105</f>
        <v>164163558.41</v>
      </c>
      <c r="G71" s="29">
        <f>+G72+G79+G87+G93+G99+G107+G111+G114+G105</f>
        <v>162461860.38999999</v>
      </c>
      <c r="H71" s="29">
        <f>+H72+H79+H87+H93+H99+H107+H111+H114+H105</f>
        <v>75296622.499999985</v>
      </c>
      <c r="I71" s="29">
        <f>+I72+I79+I87+I93+I99+I107+I111+I114+I105</f>
        <v>1701698.0200000168</v>
      </c>
      <c r="J71" s="16"/>
    </row>
    <row r="72" spans="1:10" s="15" customFormat="1" ht="14" x14ac:dyDescent="0.2">
      <c r="A72" s="28"/>
      <c r="B72" s="27" t="s">
        <v>152</v>
      </c>
      <c r="C72" s="26" t="s">
        <v>151</v>
      </c>
      <c r="D72" s="25">
        <f>SUBTOTAL(9,D73:D78)</f>
        <v>121239480.29000001</v>
      </c>
      <c r="E72" s="25">
        <f>SUBTOTAL(9,E73:E78)</f>
        <v>-20103971.669999998</v>
      </c>
      <c r="F72" s="25">
        <f>SUBTOTAL(9,F73:F78)</f>
        <v>101135508.62</v>
      </c>
      <c r="G72" s="25">
        <f>SUBTOTAL(9,G73:G78)</f>
        <v>100141810.59999999</v>
      </c>
      <c r="H72" s="25">
        <f>SUBTOTAL(9,H73:H78)</f>
        <v>47841854.880000003</v>
      </c>
      <c r="I72" s="25">
        <f>SUBTOTAL(9,I73:I78)</f>
        <v>993698.02000001667</v>
      </c>
      <c r="J72" s="16"/>
    </row>
    <row r="73" spans="1:10" s="15" customFormat="1" ht="14" x14ac:dyDescent="0.2">
      <c r="A73" s="24"/>
      <c r="B73" s="24" t="s">
        <v>150</v>
      </c>
      <c r="C73" s="23" t="s">
        <v>149</v>
      </c>
      <c r="D73" s="22">
        <v>120637480.29000001</v>
      </c>
      <c r="E73" s="22">
        <v>-20427924.960000001</v>
      </c>
      <c r="F73" s="22">
        <f>+D73+E73</f>
        <v>100209555.33000001</v>
      </c>
      <c r="G73" s="22">
        <v>99224797.409999996</v>
      </c>
      <c r="H73" s="22">
        <v>46924841.689999998</v>
      </c>
      <c r="I73" s="21">
        <f>+F73-G73</f>
        <v>984757.92000001669</v>
      </c>
      <c r="J73" s="16"/>
    </row>
    <row r="74" spans="1:10" s="15" customFormat="1" ht="14" x14ac:dyDescent="0.2">
      <c r="A74" s="24"/>
      <c r="B74" s="24" t="s">
        <v>148</v>
      </c>
      <c r="C74" s="23" t="s">
        <v>147</v>
      </c>
      <c r="D74" s="22">
        <v>0</v>
      </c>
      <c r="E74" s="22">
        <v>52058.17</v>
      </c>
      <c r="F74" s="22">
        <f>+D74+E74</f>
        <v>52058.17</v>
      </c>
      <c r="G74" s="22">
        <v>52058.17</v>
      </c>
      <c r="H74" s="22">
        <v>52058.17</v>
      </c>
      <c r="I74" s="21">
        <f>+F74-G74</f>
        <v>0</v>
      </c>
      <c r="J74" s="16"/>
    </row>
    <row r="75" spans="1:10" s="15" customFormat="1" ht="14" x14ac:dyDescent="0.2">
      <c r="A75" s="24"/>
      <c r="B75" s="24" t="s">
        <v>146</v>
      </c>
      <c r="C75" s="23" t="s">
        <v>145</v>
      </c>
      <c r="D75" s="22">
        <v>242000</v>
      </c>
      <c r="E75" s="22">
        <v>309774.75</v>
      </c>
      <c r="F75" s="22">
        <f>+D75+E75</f>
        <v>551774.75</v>
      </c>
      <c r="G75" s="22">
        <v>542834.65</v>
      </c>
      <c r="H75" s="22">
        <v>542834.65</v>
      </c>
      <c r="I75" s="21">
        <f>+F75-G75</f>
        <v>8940.0999999999767</v>
      </c>
      <c r="J75" s="16"/>
    </row>
    <row r="76" spans="1:10" s="15" customFormat="1" ht="14" x14ac:dyDescent="0.2">
      <c r="A76" s="24"/>
      <c r="B76" s="24" t="s">
        <v>144</v>
      </c>
      <c r="C76" s="23" t="s">
        <v>143</v>
      </c>
      <c r="D76" s="22">
        <v>120000</v>
      </c>
      <c r="E76" s="22">
        <v>-34818.15</v>
      </c>
      <c r="F76" s="22">
        <f>+D76+E76</f>
        <v>85181.85</v>
      </c>
      <c r="G76" s="22">
        <v>85181.85</v>
      </c>
      <c r="H76" s="22">
        <v>85181.85</v>
      </c>
      <c r="I76" s="21">
        <f>+F76-G76</f>
        <v>0</v>
      </c>
      <c r="J76" s="16"/>
    </row>
    <row r="77" spans="1:10" s="15" customFormat="1" ht="14" x14ac:dyDescent="0.2">
      <c r="A77" s="24"/>
      <c r="B77" s="24" t="s">
        <v>142</v>
      </c>
      <c r="C77" s="23" t="s">
        <v>141</v>
      </c>
      <c r="D77" s="22">
        <v>240000</v>
      </c>
      <c r="E77" s="22">
        <v>-159198.23000000001</v>
      </c>
      <c r="F77" s="22">
        <f>+D77+E77</f>
        <v>80801.76999999999</v>
      </c>
      <c r="G77" s="22">
        <v>80801.77</v>
      </c>
      <c r="H77" s="22">
        <v>80801.77</v>
      </c>
      <c r="I77" s="21">
        <f>+F77-G77</f>
        <v>0</v>
      </c>
      <c r="J77" s="16"/>
    </row>
    <row r="78" spans="1:10" s="15" customFormat="1" ht="14" x14ac:dyDescent="0.2">
      <c r="A78" s="24"/>
      <c r="B78" s="24" t="s">
        <v>140</v>
      </c>
      <c r="C78" s="23" t="s">
        <v>139</v>
      </c>
      <c r="D78" s="22">
        <v>0</v>
      </c>
      <c r="E78" s="22">
        <v>156136.75</v>
      </c>
      <c r="F78" s="22">
        <f>+D78+E78</f>
        <v>156136.75</v>
      </c>
      <c r="G78" s="22">
        <v>156136.75</v>
      </c>
      <c r="H78" s="22">
        <v>156136.75</v>
      </c>
      <c r="I78" s="21">
        <f>+F78-G78</f>
        <v>0</v>
      </c>
      <c r="J78" s="16"/>
    </row>
    <row r="79" spans="1:10" s="15" customFormat="1" ht="14" x14ac:dyDescent="0.2">
      <c r="A79" s="28"/>
      <c r="B79" s="27" t="s">
        <v>138</v>
      </c>
      <c r="C79" s="26" t="s">
        <v>137</v>
      </c>
      <c r="D79" s="25">
        <f>SUBTOTAL(9,D80:D86)</f>
        <v>7395211.2599999998</v>
      </c>
      <c r="E79" s="25">
        <f>SUBTOTAL(9,E80:E86)</f>
        <v>9091608.7699999996</v>
      </c>
      <c r="F79" s="25">
        <f>SUBTOTAL(9,F80:F86)</f>
        <v>16486820.029999999</v>
      </c>
      <c r="G79" s="25">
        <f>SUBTOTAL(9,G80:G86)</f>
        <v>16486820.029999999</v>
      </c>
      <c r="H79" s="25">
        <f>SUBTOTAL(9,H80:H86)</f>
        <v>10734432.220000001</v>
      </c>
      <c r="I79" s="25">
        <f>SUBTOTAL(9,I80:I86)</f>
        <v>0</v>
      </c>
      <c r="J79" s="16"/>
    </row>
    <row r="80" spans="1:10" s="15" customFormat="1" ht="14" x14ac:dyDescent="0.2">
      <c r="A80" s="24"/>
      <c r="B80" s="24" t="s">
        <v>136</v>
      </c>
      <c r="C80" s="23" t="s">
        <v>135</v>
      </c>
      <c r="D80" s="22">
        <v>285849.09000000003</v>
      </c>
      <c r="E80" s="22">
        <v>77679.350000000006</v>
      </c>
      <c r="F80" s="22">
        <f>+D80+E80</f>
        <v>363528.44000000006</v>
      </c>
      <c r="G80" s="22">
        <v>363528.44</v>
      </c>
      <c r="H80" s="22">
        <v>363528.44</v>
      </c>
      <c r="I80" s="21">
        <f>+F80-G80</f>
        <v>0</v>
      </c>
      <c r="J80" s="16"/>
    </row>
    <row r="81" spans="1:10" s="15" customFormat="1" ht="14" x14ac:dyDescent="0.2">
      <c r="A81" s="24"/>
      <c r="B81" s="24" t="s">
        <v>134</v>
      </c>
      <c r="C81" s="23" t="s">
        <v>133</v>
      </c>
      <c r="D81" s="22">
        <v>794400</v>
      </c>
      <c r="E81" s="22">
        <v>-125400</v>
      </c>
      <c r="F81" s="22">
        <f>+D81+E81</f>
        <v>669000</v>
      </c>
      <c r="G81" s="22">
        <v>669000</v>
      </c>
      <c r="H81" s="22">
        <v>669000</v>
      </c>
      <c r="I81" s="21">
        <f>+F81-G81</f>
        <v>0</v>
      </c>
      <c r="J81" s="16"/>
    </row>
    <row r="82" spans="1:10" s="15" customFormat="1" ht="14" x14ac:dyDescent="0.2">
      <c r="A82" s="24"/>
      <c r="B82" s="24" t="s">
        <v>132</v>
      </c>
      <c r="C82" s="23" t="s">
        <v>131</v>
      </c>
      <c r="D82" s="22">
        <v>304290</v>
      </c>
      <c r="E82" s="22">
        <v>320686.59999999998</v>
      </c>
      <c r="F82" s="22">
        <f>+D82+E82</f>
        <v>624976.6</v>
      </c>
      <c r="G82" s="22">
        <v>624976.6</v>
      </c>
      <c r="H82" s="22">
        <v>210958.4</v>
      </c>
      <c r="I82" s="21">
        <f>+F82-G82</f>
        <v>0</v>
      </c>
      <c r="J82" s="16"/>
    </row>
    <row r="83" spans="1:10" s="15" customFormat="1" ht="14" x14ac:dyDescent="0.2">
      <c r="A83" s="24"/>
      <c r="B83" s="24" t="s">
        <v>130</v>
      </c>
      <c r="C83" s="23" t="s">
        <v>129</v>
      </c>
      <c r="D83" s="22">
        <v>816000</v>
      </c>
      <c r="E83" s="22">
        <v>6792422.3200000003</v>
      </c>
      <c r="F83" s="22">
        <f>+D83+E83</f>
        <v>7608422.3200000003</v>
      </c>
      <c r="G83" s="22">
        <v>7608422.3200000003</v>
      </c>
      <c r="H83" s="22">
        <v>5879077.0700000003</v>
      </c>
      <c r="I83" s="21">
        <f>+F83-G83</f>
        <v>0</v>
      </c>
      <c r="J83" s="16"/>
    </row>
    <row r="84" spans="1:10" s="15" customFormat="1" ht="14" x14ac:dyDescent="0.2">
      <c r="A84" s="24"/>
      <c r="B84" s="24" t="s">
        <v>128</v>
      </c>
      <c r="C84" s="23" t="s">
        <v>127</v>
      </c>
      <c r="D84" s="22">
        <v>4928272.17</v>
      </c>
      <c r="E84" s="22">
        <v>1810740.5</v>
      </c>
      <c r="F84" s="22">
        <f>+D84+E84</f>
        <v>6739012.6699999999</v>
      </c>
      <c r="G84" s="22">
        <v>6739012.6699999999</v>
      </c>
      <c r="H84" s="22">
        <v>3129988.31</v>
      </c>
      <c r="I84" s="21">
        <f>+F84-G84</f>
        <v>0</v>
      </c>
      <c r="J84" s="16"/>
    </row>
    <row r="85" spans="1:10" s="15" customFormat="1" ht="14" x14ac:dyDescent="0.2">
      <c r="A85" s="24"/>
      <c r="B85" s="24" t="s">
        <v>126</v>
      </c>
      <c r="C85" s="23" t="s">
        <v>125</v>
      </c>
      <c r="D85" s="22">
        <v>0</v>
      </c>
      <c r="E85" s="22">
        <v>480000</v>
      </c>
      <c r="F85" s="22">
        <f>+D85+E85</f>
        <v>480000</v>
      </c>
      <c r="G85" s="22">
        <v>480000</v>
      </c>
      <c r="H85" s="22">
        <v>480000</v>
      </c>
      <c r="I85" s="21">
        <f>+F85-G85</f>
        <v>0</v>
      </c>
      <c r="J85" s="16"/>
    </row>
    <row r="86" spans="1:10" s="15" customFormat="1" ht="14" x14ac:dyDescent="0.2">
      <c r="A86" s="24"/>
      <c r="B86" s="24" t="s">
        <v>124</v>
      </c>
      <c r="C86" s="23" t="s">
        <v>123</v>
      </c>
      <c r="D86" s="22">
        <v>266400</v>
      </c>
      <c r="E86" s="22">
        <v>-264520</v>
      </c>
      <c r="F86" s="22">
        <f>+D86+E86</f>
        <v>1880</v>
      </c>
      <c r="G86" s="22">
        <v>1880</v>
      </c>
      <c r="H86" s="22">
        <v>1880</v>
      </c>
      <c r="I86" s="21">
        <f>+F86-G86</f>
        <v>0</v>
      </c>
      <c r="J86" s="16"/>
    </row>
    <row r="87" spans="1:10" s="15" customFormat="1" ht="14" x14ac:dyDescent="0.2">
      <c r="A87" s="28"/>
      <c r="B87" s="27" t="s">
        <v>122</v>
      </c>
      <c r="C87" s="26" t="s">
        <v>121</v>
      </c>
      <c r="D87" s="25">
        <f>SUBTOTAL(9,D88:D92)</f>
        <v>18090313</v>
      </c>
      <c r="E87" s="25">
        <f>SUBTOTAL(9,E88:E92)</f>
        <v>-4394278.5599999996</v>
      </c>
      <c r="F87" s="25">
        <f>SUBTOTAL(9,F88:F92)</f>
        <v>13696034.439999999</v>
      </c>
      <c r="G87" s="25">
        <f>SUBTOTAL(9,G88:G92)</f>
        <v>13696034.440000001</v>
      </c>
      <c r="H87" s="25">
        <f>SUBTOTAL(9,H88:H92)</f>
        <v>11991199.370000001</v>
      </c>
      <c r="I87" s="25">
        <f>SUBTOTAL(9,I88:I92)</f>
        <v>0</v>
      </c>
      <c r="J87" s="16"/>
    </row>
    <row r="88" spans="1:10" s="15" customFormat="1" ht="14" x14ac:dyDescent="0.2">
      <c r="A88" s="24"/>
      <c r="B88" s="24" t="s">
        <v>120</v>
      </c>
      <c r="C88" s="23" t="s">
        <v>119</v>
      </c>
      <c r="D88" s="22">
        <v>1500000</v>
      </c>
      <c r="E88" s="22">
        <v>947762.54</v>
      </c>
      <c r="F88" s="22">
        <f>+D88+E88</f>
        <v>2447762.54</v>
      </c>
      <c r="G88" s="22">
        <v>2447762.54</v>
      </c>
      <c r="H88" s="22">
        <v>916790.28</v>
      </c>
      <c r="I88" s="21">
        <f>+F88-G88</f>
        <v>0</v>
      </c>
      <c r="J88" s="16"/>
    </row>
    <row r="89" spans="1:10" s="15" customFormat="1" ht="14" x14ac:dyDescent="0.2">
      <c r="A89" s="24"/>
      <c r="B89" s="24" t="s">
        <v>118</v>
      </c>
      <c r="C89" s="23" t="s">
        <v>117</v>
      </c>
      <c r="D89" s="22">
        <v>1340000</v>
      </c>
      <c r="E89" s="22">
        <v>-265687.71999999997</v>
      </c>
      <c r="F89" s="22">
        <f>+D89+E89</f>
        <v>1074312.28</v>
      </c>
      <c r="G89" s="22">
        <v>1074312.28</v>
      </c>
      <c r="H89" s="22">
        <v>908154.78</v>
      </c>
      <c r="I89" s="21">
        <f>+F89-G89</f>
        <v>0</v>
      </c>
      <c r="J89" s="16"/>
    </row>
    <row r="90" spans="1:10" s="15" customFormat="1" ht="14" x14ac:dyDescent="0.2">
      <c r="A90" s="24"/>
      <c r="B90" s="24" t="s">
        <v>116</v>
      </c>
      <c r="C90" s="23" t="s">
        <v>115</v>
      </c>
      <c r="D90" s="22">
        <v>13864313</v>
      </c>
      <c r="E90" s="22">
        <v>-4990569.87</v>
      </c>
      <c r="F90" s="22">
        <f>+D90+E90</f>
        <v>8873743.129999999</v>
      </c>
      <c r="G90" s="22">
        <v>8873743.1300000008</v>
      </c>
      <c r="H90" s="22">
        <v>8866037.8200000003</v>
      </c>
      <c r="I90" s="21">
        <f>+F90-G90</f>
        <v>0</v>
      </c>
      <c r="J90" s="16"/>
    </row>
    <row r="91" spans="1:10" s="15" customFormat="1" ht="14" x14ac:dyDescent="0.2">
      <c r="A91" s="24"/>
      <c r="B91" s="24" t="s">
        <v>114</v>
      </c>
      <c r="C91" s="23" t="s">
        <v>113</v>
      </c>
      <c r="D91" s="22">
        <v>186000</v>
      </c>
      <c r="E91" s="22">
        <v>-186000</v>
      </c>
      <c r="F91" s="22">
        <f>+D91+E91</f>
        <v>0</v>
      </c>
      <c r="G91" s="22">
        <v>0</v>
      </c>
      <c r="H91" s="22">
        <v>0</v>
      </c>
      <c r="I91" s="21">
        <f>+F91-G91</f>
        <v>0</v>
      </c>
      <c r="J91" s="16"/>
    </row>
    <row r="92" spans="1:10" s="15" customFormat="1" ht="14" x14ac:dyDescent="0.2">
      <c r="A92" s="24"/>
      <c r="B92" s="24" t="s">
        <v>112</v>
      </c>
      <c r="C92" s="23" t="s">
        <v>111</v>
      </c>
      <c r="D92" s="22">
        <v>1200000</v>
      </c>
      <c r="E92" s="22">
        <v>100216.49</v>
      </c>
      <c r="F92" s="22">
        <f>+D92+E92</f>
        <v>1300216.49</v>
      </c>
      <c r="G92" s="22">
        <v>1300216.49</v>
      </c>
      <c r="H92" s="22">
        <v>1300216.49</v>
      </c>
      <c r="I92" s="21">
        <f>+F92-G92</f>
        <v>0</v>
      </c>
      <c r="J92" s="16"/>
    </row>
    <row r="93" spans="1:10" s="15" customFormat="1" ht="14" x14ac:dyDescent="0.2">
      <c r="A93" s="28"/>
      <c r="B93" s="27" t="s">
        <v>110</v>
      </c>
      <c r="C93" s="26" t="s">
        <v>109</v>
      </c>
      <c r="D93" s="25">
        <f>SUBTOTAL(9,D94:D98)</f>
        <v>1118000</v>
      </c>
      <c r="E93" s="25">
        <f>SUBTOTAL(9,E94:E98)</f>
        <v>595109.61</v>
      </c>
      <c r="F93" s="25">
        <f>SUBTOTAL(9,F94:F98)</f>
        <v>1713109.61</v>
      </c>
      <c r="G93" s="25">
        <f>SUBTOTAL(9,G94:G98)</f>
        <v>1713109.61</v>
      </c>
      <c r="H93" s="25">
        <f>SUBTOTAL(9,H94:H98)</f>
        <v>1493643.22</v>
      </c>
      <c r="I93" s="25">
        <f>SUBTOTAL(9,I94:I98)</f>
        <v>0</v>
      </c>
      <c r="J93" s="16"/>
    </row>
    <row r="94" spans="1:10" s="15" customFormat="1" ht="14" x14ac:dyDescent="0.2">
      <c r="A94" s="24"/>
      <c r="B94" s="24" t="s">
        <v>108</v>
      </c>
      <c r="C94" s="23" t="s">
        <v>107</v>
      </c>
      <c r="D94" s="22">
        <v>250000</v>
      </c>
      <c r="E94" s="22">
        <v>182279.2</v>
      </c>
      <c r="F94" s="22">
        <f>+D94+E94</f>
        <v>432279.2</v>
      </c>
      <c r="G94" s="22">
        <v>432279.2</v>
      </c>
      <c r="H94" s="22">
        <v>432279.2</v>
      </c>
      <c r="I94" s="21">
        <f>+F94-G94</f>
        <v>0</v>
      </c>
      <c r="J94" s="16"/>
    </row>
    <row r="95" spans="1:10" s="15" customFormat="1" ht="14" x14ac:dyDescent="0.2">
      <c r="A95" s="24"/>
      <c r="B95" s="24" t="s">
        <v>106</v>
      </c>
      <c r="C95" s="23" t="s">
        <v>105</v>
      </c>
      <c r="D95" s="22">
        <v>540000</v>
      </c>
      <c r="E95" s="22">
        <v>197877.41</v>
      </c>
      <c r="F95" s="22">
        <f>+D95+E95</f>
        <v>737877.41</v>
      </c>
      <c r="G95" s="22">
        <v>737877.41</v>
      </c>
      <c r="H95" s="22">
        <v>698611.02</v>
      </c>
      <c r="I95" s="21">
        <f>+F95-G95</f>
        <v>0</v>
      </c>
      <c r="J95" s="16"/>
    </row>
    <row r="96" spans="1:10" s="15" customFormat="1" ht="14" x14ac:dyDescent="0.2">
      <c r="A96" s="24"/>
      <c r="B96" s="24">
        <v>3440</v>
      </c>
      <c r="C96" s="23" t="s">
        <v>104</v>
      </c>
      <c r="D96" s="22">
        <v>0</v>
      </c>
      <c r="E96" s="22">
        <v>19655.14</v>
      </c>
      <c r="F96" s="22">
        <f>+D96+E96</f>
        <v>19655.14</v>
      </c>
      <c r="G96" s="22">
        <v>19655.14</v>
      </c>
      <c r="H96" s="22">
        <v>19655.14</v>
      </c>
      <c r="I96" s="21">
        <f>+F96-G96</f>
        <v>0</v>
      </c>
      <c r="J96" s="16"/>
    </row>
    <row r="97" spans="1:10" s="15" customFormat="1" ht="14" x14ac:dyDescent="0.2">
      <c r="A97" s="24"/>
      <c r="B97" s="24" t="s">
        <v>103</v>
      </c>
      <c r="C97" s="23" t="s">
        <v>102</v>
      </c>
      <c r="D97" s="22">
        <v>244000</v>
      </c>
      <c r="E97" s="22">
        <v>49860.29</v>
      </c>
      <c r="F97" s="22">
        <f>+D97+E97</f>
        <v>293860.28999999998</v>
      </c>
      <c r="G97" s="22">
        <v>293860.28999999998</v>
      </c>
      <c r="H97" s="22">
        <v>293860.28999999998</v>
      </c>
      <c r="I97" s="21">
        <f>+F97-G97</f>
        <v>0</v>
      </c>
      <c r="J97" s="16"/>
    </row>
    <row r="98" spans="1:10" s="15" customFormat="1" ht="14" x14ac:dyDescent="0.2">
      <c r="A98" s="24"/>
      <c r="B98" s="24" t="s">
        <v>101</v>
      </c>
      <c r="C98" s="23" t="s">
        <v>100</v>
      </c>
      <c r="D98" s="22">
        <v>84000</v>
      </c>
      <c r="E98" s="22">
        <v>145437.57</v>
      </c>
      <c r="F98" s="22">
        <f>+D98+E98</f>
        <v>229437.57</v>
      </c>
      <c r="G98" s="22">
        <v>229437.57</v>
      </c>
      <c r="H98" s="22">
        <v>49237.57</v>
      </c>
      <c r="I98" s="21">
        <f>+F98-G98</f>
        <v>0</v>
      </c>
      <c r="J98" s="16"/>
    </row>
    <row r="99" spans="1:10" s="15" customFormat="1" ht="14" x14ac:dyDescent="0.2">
      <c r="A99" s="28"/>
      <c r="B99" s="27" t="s">
        <v>99</v>
      </c>
      <c r="C99" s="26" t="s">
        <v>98</v>
      </c>
      <c r="D99" s="25">
        <f>SUBTOTAL(9,D100:D104)</f>
        <v>1241800</v>
      </c>
      <c r="E99" s="25">
        <f>SUBTOTAL(9,E100:E104)</f>
        <v>59672.83</v>
      </c>
      <c r="F99" s="25">
        <f>SUBTOTAL(9,F100:F104)</f>
        <v>1301472.83</v>
      </c>
      <c r="G99" s="25">
        <f>SUBTOTAL(9,G100:G104)</f>
        <v>1228946.83</v>
      </c>
      <c r="H99" s="25">
        <f>SUBTOTAL(9,H100:H104)</f>
        <v>910581.2699999999</v>
      </c>
      <c r="I99" s="25">
        <f>SUBTOTAL(9,I100:I104)</f>
        <v>72526</v>
      </c>
      <c r="J99" s="16"/>
    </row>
    <row r="100" spans="1:10" s="15" customFormat="1" ht="14" x14ac:dyDescent="0.2">
      <c r="A100" s="24"/>
      <c r="B100" s="24" t="s">
        <v>97</v>
      </c>
      <c r="C100" s="23" t="s">
        <v>96</v>
      </c>
      <c r="D100" s="22">
        <v>780000</v>
      </c>
      <c r="E100" s="22">
        <v>66009.05</v>
      </c>
      <c r="F100" s="22">
        <f>+D100+E100</f>
        <v>846009.05</v>
      </c>
      <c r="G100" s="22">
        <v>773847.05</v>
      </c>
      <c r="H100" s="22">
        <v>504980.93</v>
      </c>
      <c r="I100" s="21">
        <f>+F100-G100</f>
        <v>72162</v>
      </c>
      <c r="J100" s="16"/>
    </row>
    <row r="101" spans="1:10" s="15" customFormat="1" ht="24" x14ac:dyDescent="0.2">
      <c r="A101" s="24"/>
      <c r="B101" s="24" t="s">
        <v>95</v>
      </c>
      <c r="C101" s="23" t="s">
        <v>94</v>
      </c>
      <c r="D101" s="22">
        <v>31000</v>
      </c>
      <c r="E101" s="22">
        <v>13529.76</v>
      </c>
      <c r="F101" s="22">
        <f>+D101+E101</f>
        <v>44529.760000000002</v>
      </c>
      <c r="G101" s="22">
        <v>44529.760000000002</v>
      </c>
      <c r="H101" s="22">
        <v>44529.760000000002</v>
      </c>
      <c r="I101" s="21">
        <f>+F101-G101</f>
        <v>0</v>
      </c>
      <c r="J101" s="16"/>
    </row>
    <row r="102" spans="1:10" s="15" customFormat="1" ht="14" x14ac:dyDescent="0.2">
      <c r="A102" s="24"/>
      <c r="B102" s="24" t="s">
        <v>93</v>
      </c>
      <c r="C102" s="23" t="s">
        <v>92</v>
      </c>
      <c r="D102" s="22">
        <v>24000</v>
      </c>
      <c r="E102" s="22">
        <v>-6700</v>
      </c>
      <c r="F102" s="22">
        <f>+D102+E102</f>
        <v>17300</v>
      </c>
      <c r="G102" s="22">
        <v>17300</v>
      </c>
      <c r="H102" s="22">
        <v>17300</v>
      </c>
      <c r="I102" s="21">
        <f>+F102-G102</f>
        <v>0</v>
      </c>
      <c r="J102" s="16"/>
    </row>
    <row r="103" spans="1:10" s="15" customFormat="1" ht="14" x14ac:dyDescent="0.2">
      <c r="A103" s="24"/>
      <c r="B103" s="24" t="s">
        <v>91</v>
      </c>
      <c r="C103" s="23" t="s">
        <v>90</v>
      </c>
      <c r="D103" s="22">
        <v>156800</v>
      </c>
      <c r="E103" s="22">
        <v>-68089.84</v>
      </c>
      <c r="F103" s="22">
        <f>+D103+E103</f>
        <v>88710.16</v>
      </c>
      <c r="G103" s="22">
        <v>88710.16</v>
      </c>
      <c r="H103" s="22">
        <v>69410.720000000001</v>
      </c>
      <c r="I103" s="21">
        <f>+F103-G103</f>
        <v>0</v>
      </c>
      <c r="J103" s="16"/>
    </row>
    <row r="104" spans="1:10" s="15" customFormat="1" ht="14" x14ac:dyDescent="0.2">
      <c r="A104" s="24"/>
      <c r="B104" s="24" t="s">
        <v>89</v>
      </c>
      <c r="C104" s="23" t="s">
        <v>88</v>
      </c>
      <c r="D104" s="22">
        <v>250000</v>
      </c>
      <c r="E104" s="22">
        <v>54923.86</v>
      </c>
      <c r="F104" s="22">
        <f>+D104+E104</f>
        <v>304923.86</v>
      </c>
      <c r="G104" s="22">
        <v>304559.86</v>
      </c>
      <c r="H104" s="22">
        <v>274359.86</v>
      </c>
      <c r="I104" s="21">
        <f>+F104-G104</f>
        <v>364</v>
      </c>
      <c r="J104" s="16"/>
    </row>
    <row r="105" spans="1:10" s="15" customFormat="1" ht="14" x14ac:dyDescent="0.2">
      <c r="A105" s="28"/>
      <c r="B105" s="27" t="s">
        <v>87</v>
      </c>
      <c r="C105" s="26" t="s">
        <v>86</v>
      </c>
      <c r="D105" s="25">
        <f>+D106</f>
        <v>0</v>
      </c>
      <c r="E105" s="25">
        <f>+E106</f>
        <v>16800</v>
      </c>
      <c r="F105" s="25">
        <f>+F106</f>
        <v>16800</v>
      </c>
      <c r="G105" s="25">
        <f>+G106</f>
        <v>16800</v>
      </c>
      <c r="H105" s="25">
        <f>+H106</f>
        <v>16800</v>
      </c>
      <c r="I105" s="25">
        <f>+I106</f>
        <v>0</v>
      </c>
      <c r="J105" s="16"/>
    </row>
    <row r="106" spans="1:10" s="15" customFormat="1" ht="14" x14ac:dyDescent="0.2">
      <c r="A106" s="24"/>
      <c r="B106" s="24" t="s">
        <v>85</v>
      </c>
      <c r="C106" s="23" t="s">
        <v>84</v>
      </c>
      <c r="D106" s="22">
        <v>0</v>
      </c>
      <c r="E106" s="22">
        <v>16800</v>
      </c>
      <c r="F106" s="22">
        <f>+D106+E106</f>
        <v>16800</v>
      </c>
      <c r="G106" s="22">
        <v>16800</v>
      </c>
      <c r="H106" s="22">
        <v>16800</v>
      </c>
      <c r="I106" s="21">
        <f>+F106-G106</f>
        <v>0</v>
      </c>
      <c r="J106" s="16"/>
    </row>
    <row r="107" spans="1:10" s="15" customFormat="1" ht="14" x14ac:dyDescent="0.2">
      <c r="A107" s="28"/>
      <c r="B107" s="27" t="s">
        <v>83</v>
      </c>
      <c r="C107" s="26" t="s">
        <v>82</v>
      </c>
      <c r="D107" s="25">
        <f>SUBTOTAL(9,D108:D110)</f>
        <v>184905.03</v>
      </c>
      <c r="E107" s="25">
        <f>SUBTOTAL(9,E108:E110)</f>
        <v>-182004.72999999998</v>
      </c>
      <c r="F107" s="25">
        <f>SUBTOTAL(9,F108:F110)</f>
        <v>2900.3000000000065</v>
      </c>
      <c r="G107" s="25">
        <f>SUBTOTAL(9,G108:G110)</f>
        <v>2900.3</v>
      </c>
      <c r="H107" s="25">
        <f>SUBTOTAL(9,H108:H110)</f>
        <v>2900.3</v>
      </c>
      <c r="I107" s="25">
        <f>SUBTOTAL(9,I108:I110)</f>
        <v>8.1854523159563541E-12</v>
      </c>
      <c r="J107" s="16"/>
    </row>
    <row r="108" spans="1:10" s="15" customFormat="1" ht="14" x14ac:dyDescent="0.2">
      <c r="A108" s="24"/>
      <c r="B108" s="24" t="s">
        <v>81</v>
      </c>
      <c r="C108" s="23" t="s">
        <v>80</v>
      </c>
      <c r="D108" s="22">
        <v>12000</v>
      </c>
      <c r="E108" s="22">
        <v>-12000</v>
      </c>
      <c r="F108" s="22">
        <f>+D108+E108</f>
        <v>0</v>
      </c>
      <c r="G108" s="22">
        <v>0</v>
      </c>
      <c r="H108" s="22">
        <v>0</v>
      </c>
      <c r="I108" s="21">
        <f>+F108-G108</f>
        <v>0</v>
      </c>
      <c r="J108" s="16"/>
    </row>
    <row r="109" spans="1:10" s="15" customFormat="1" ht="14" x14ac:dyDescent="0.2">
      <c r="A109" s="24"/>
      <c r="B109" s="24" t="s">
        <v>79</v>
      </c>
      <c r="C109" s="23" t="s">
        <v>78</v>
      </c>
      <c r="D109" s="22">
        <v>34905.03</v>
      </c>
      <c r="E109" s="22">
        <v>-32706.02</v>
      </c>
      <c r="F109" s="22">
        <f>+D109+E109</f>
        <v>2199.0099999999984</v>
      </c>
      <c r="G109" s="22">
        <v>2199.0100000000002</v>
      </c>
      <c r="H109" s="22">
        <v>2199.0100000000002</v>
      </c>
      <c r="I109" s="21">
        <f>+F109-G109</f>
        <v>0</v>
      </c>
      <c r="J109" s="16"/>
    </row>
    <row r="110" spans="1:10" s="15" customFormat="1" ht="14" x14ac:dyDescent="0.2">
      <c r="A110" s="24"/>
      <c r="B110" s="24" t="s">
        <v>77</v>
      </c>
      <c r="C110" s="23" t="s">
        <v>76</v>
      </c>
      <c r="D110" s="22">
        <v>138000</v>
      </c>
      <c r="E110" s="22">
        <v>-137298.71</v>
      </c>
      <c r="F110" s="22">
        <f>+D110+E110</f>
        <v>701.29000000000815</v>
      </c>
      <c r="G110" s="22">
        <v>701.29</v>
      </c>
      <c r="H110" s="22">
        <v>701.29</v>
      </c>
      <c r="I110" s="21">
        <f>+F110-G110</f>
        <v>8.1854523159563541E-12</v>
      </c>
      <c r="J110" s="16"/>
    </row>
    <row r="111" spans="1:10" s="15" customFormat="1" ht="14" x14ac:dyDescent="0.2">
      <c r="A111" s="28"/>
      <c r="B111" s="27" t="s">
        <v>75</v>
      </c>
      <c r="C111" s="26" t="s">
        <v>74</v>
      </c>
      <c r="D111" s="25">
        <f>SUBTOTAL(9,D112:D113)</f>
        <v>105000</v>
      </c>
      <c r="E111" s="25">
        <f>SUBTOTAL(9,E112:E113)</f>
        <v>-102491.9</v>
      </c>
      <c r="F111" s="25">
        <f>SUBTOTAL(9,F112:F113)</f>
        <v>2508.0999999999985</v>
      </c>
      <c r="G111" s="25">
        <f>SUBTOTAL(9,G112:G113)</f>
        <v>2508.1</v>
      </c>
      <c r="H111" s="25">
        <f>SUBTOTAL(9,H112:H113)</f>
        <v>2508.1</v>
      </c>
      <c r="I111" s="25">
        <f>SUBTOTAL(9,I112:I113)</f>
        <v>0</v>
      </c>
      <c r="J111" s="16"/>
    </row>
    <row r="112" spans="1:10" s="15" customFormat="1" ht="14" x14ac:dyDescent="0.2">
      <c r="A112" s="24"/>
      <c r="B112" s="24" t="s">
        <v>73</v>
      </c>
      <c r="C112" s="23" t="s">
        <v>72</v>
      </c>
      <c r="D112" s="22">
        <v>50000</v>
      </c>
      <c r="E112" s="22">
        <v>-47491.9</v>
      </c>
      <c r="F112" s="22">
        <f>+D112+E112</f>
        <v>2508.0999999999985</v>
      </c>
      <c r="G112" s="22">
        <v>2508.1</v>
      </c>
      <c r="H112" s="22">
        <v>2508.1</v>
      </c>
      <c r="I112" s="21">
        <f>+F112-G112</f>
        <v>0</v>
      </c>
      <c r="J112" s="16"/>
    </row>
    <row r="113" spans="1:10" s="15" customFormat="1" ht="14" x14ac:dyDescent="0.2">
      <c r="A113" s="24"/>
      <c r="B113" s="24" t="s">
        <v>71</v>
      </c>
      <c r="C113" s="23" t="s">
        <v>70</v>
      </c>
      <c r="D113" s="22">
        <v>55000</v>
      </c>
      <c r="E113" s="22">
        <v>-55000</v>
      </c>
      <c r="F113" s="22">
        <f>+D113+E113</f>
        <v>0</v>
      </c>
      <c r="G113" s="22">
        <v>0</v>
      </c>
      <c r="H113" s="22">
        <v>0</v>
      </c>
      <c r="I113" s="21">
        <f>+F113-G113</f>
        <v>0</v>
      </c>
      <c r="J113" s="16"/>
    </row>
    <row r="114" spans="1:10" s="15" customFormat="1" ht="14" x14ac:dyDescent="0.2">
      <c r="A114" s="28"/>
      <c r="B114" s="27" t="s">
        <v>69</v>
      </c>
      <c r="C114" s="26" t="s">
        <v>68</v>
      </c>
      <c r="D114" s="25">
        <f>SUBTOTAL(9,D115:D118)</f>
        <v>26250000</v>
      </c>
      <c r="E114" s="25">
        <f>SUBTOTAL(9,E115:E118)</f>
        <v>3558404.48</v>
      </c>
      <c r="F114" s="25">
        <f>SUBTOTAL(9,F115:F118)</f>
        <v>29808404.48</v>
      </c>
      <c r="G114" s="25">
        <f>SUBTOTAL(9,G115:G118)</f>
        <v>29172930.48</v>
      </c>
      <c r="H114" s="25">
        <f>SUBTOTAL(9,H115:H118)</f>
        <v>2302703.14</v>
      </c>
      <c r="I114" s="25">
        <f>SUBTOTAL(9,I115:I118)</f>
        <v>635474</v>
      </c>
      <c r="J114" s="16"/>
    </row>
    <row r="115" spans="1:10" s="15" customFormat="1" ht="14" x14ac:dyDescent="0.2">
      <c r="A115" s="24"/>
      <c r="B115" s="24" t="s">
        <v>67</v>
      </c>
      <c r="C115" s="23" t="s">
        <v>66</v>
      </c>
      <c r="D115" s="22">
        <v>0</v>
      </c>
      <c r="E115" s="22">
        <v>40000</v>
      </c>
      <c r="F115" s="22">
        <f>+D115+E115</f>
        <v>40000</v>
      </c>
      <c r="G115" s="22">
        <v>40000</v>
      </c>
      <c r="H115" s="22">
        <v>40000</v>
      </c>
      <c r="I115" s="21">
        <f>+F115-G115</f>
        <v>0</v>
      </c>
      <c r="J115" s="16"/>
    </row>
    <row r="116" spans="1:10" s="15" customFormat="1" ht="14" x14ac:dyDescent="0.2">
      <c r="A116" s="24"/>
      <c r="B116" s="24" t="s">
        <v>65</v>
      </c>
      <c r="C116" s="23" t="s">
        <v>64</v>
      </c>
      <c r="D116" s="22">
        <v>24050000</v>
      </c>
      <c r="E116" s="22">
        <v>-437332</v>
      </c>
      <c r="F116" s="22">
        <f>+D116+E116</f>
        <v>23612668</v>
      </c>
      <c r="G116" s="22">
        <v>23612668</v>
      </c>
      <c r="H116" s="22">
        <v>92273</v>
      </c>
      <c r="I116" s="21">
        <f>+F116-G116</f>
        <v>0</v>
      </c>
      <c r="J116" s="16"/>
    </row>
    <row r="117" spans="1:10" s="15" customFormat="1" ht="14" x14ac:dyDescent="0.2">
      <c r="A117" s="24"/>
      <c r="B117" s="24" t="s">
        <v>63</v>
      </c>
      <c r="C117" s="23" t="s">
        <v>62</v>
      </c>
      <c r="D117" s="22">
        <v>2200000</v>
      </c>
      <c r="E117" s="22">
        <v>605904.14</v>
      </c>
      <c r="F117" s="22">
        <f>+D117+E117</f>
        <v>2805904.14</v>
      </c>
      <c r="G117" s="22">
        <v>2170430.14</v>
      </c>
      <c r="H117" s="22">
        <v>2170430.14</v>
      </c>
      <c r="I117" s="21">
        <f>+F117-G117</f>
        <v>635474</v>
      </c>
      <c r="J117" s="16"/>
    </row>
    <row r="118" spans="1:10" s="15" customFormat="1" ht="14" x14ac:dyDescent="0.2">
      <c r="A118" s="24"/>
      <c r="B118" s="24" t="s">
        <v>61</v>
      </c>
      <c r="C118" s="23" t="s">
        <v>60</v>
      </c>
      <c r="D118" s="22">
        <v>0</v>
      </c>
      <c r="E118" s="22">
        <v>3349832.34</v>
      </c>
      <c r="F118" s="22">
        <f>+D118+E118</f>
        <v>3349832.34</v>
      </c>
      <c r="G118" s="22">
        <v>3349832.34</v>
      </c>
      <c r="H118" s="22">
        <v>0</v>
      </c>
      <c r="I118" s="21">
        <f>+F118-G118</f>
        <v>0</v>
      </c>
      <c r="J118" s="16"/>
    </row>
    <row r="119" spans="1:10" s="15" customFormat="1" ht="14" x14ac:dyDescent="0.2">
      <c r="A119" s="31">
        <v>4000</v>
      </c>
      <c r="B119" s="31"/>
      <c r="C119" s="30" t="s">
        <v>59</v>
      </c>
      <c r="D119" s="29">
        <f>+D120+D122+D124</f>
        <v>20441038.949999999</v>
      </c>
      <c r="E119" s="29">
        <f>+E120+E122+E124</f>
        <v>1960644.33</v>
      </c>
      <c r="F119" s="29">
        <f>+F120+F122+F124</f>
        <v>22401683.279999997</v>
      </c>
      <c r="G119" s="29">
        <f>+G120+G122+G124</f>
        <v>22401683.280000001</v>
      </c>
      <c r="H119" s="29">
        <f>+H120+H122+H124</f>
        <v>22401683.280000001</v>
      </c>
      <c r="I119" s="29">
        <f>+I120+I122+I124</f>
        <v>0</v>
      </c>
      <c r="J119" s="16"/>
    </row>
    <row r="120" spans="1:10" s="15" customFormat="1" ht="14" x14ac:dyDescent="0.2">
      <c r="A120" s="28"/>
      <c r="B120" s="27" t="s">
        <v>58</v>
      </c>
      <c r="C120" s="26" t="s">
        <v>57</v>
      </c>
      <c r="D120" s="25">
        <f>+D121</f>
        <v>16424508.34</v>
      </c>
      <c r="E120" s="25">
        <f>+E121</f>
        <v>2211976.9500000002</v>
      </c>
      <c r="F120" s="25">
        <f>+F121</f>
        <v>18636485.289999999</v>
      </c>
      <c r="G120" s="25">
        <f>+G121</f>
        <v>18636485.289999999</v>
      </c>
      <c r="H120" s="25">
        <f>+H121</f>
        <v>18636485.289999999</v>
      </c>
      <c r="I120" s="25">
        <f>+I121</f>
        <v>0</v>
      </c>
      <c r="J120" s="16"/>
    </row>
    <row r="121" spans="1:10" s="15" customFormat="1" ht="14" x14ac:dyDescent="0.2">
      <c r="A121" s="24"/>
      <c r="B121" s="24" t="s">
        <v>56</v>
      </c>
      <c r="C121" s="23" t="s">
        <v>55</v>
      </c>
      <c r="D121" s="22">
        <v>16424508.34</v>
      </c>
      <c r="E121" s="22">
        <v>2211976.9500000002</v>
      </c>
      <c r="F121" s="22">
        <f>+D121+E121</f>
        <v>18636485.289999999</v>
      </c>
      <c r="G121" s="22">
        <v>18636485.289999999</v>
      </c>
      <c r="H121" s="22">
        <v>18636485.289999999</v>
      </c>
      <c r="I121" s="21">
        <f>+F121-G121</f>
        <v>0</v>
      </c>
      <c r="J121" s="16"/>
    </row>
    <row r="122" spans="1:10" s="15" customFormat="1" ht="14" x14ac:dyDescent="0.2">
      <c r="A122" s="28"/>
      <c r="B122" s="27" t="s">
        <v>54</v>
      </c>
      <c r="C122" s="26" t="s">
        <v>53</v>
      </c>
      <c r="D122" s="25">
        <f>+D123</f>
        <v>200000</v>
      </c>
      <c r="E122" s="25">
        <f>+E123</f>
        <v>-200000</v>
      </c>
      <c r="F122" s="25">
        <f>+F123</f>
        <v>0</v>
      </c>
      <c r="G122" s="25">
        <f>+G123</f>
        <v>0</v>
      </c>
      <c r="H122" s="25">
        <f>+H123</f>
        <v>0</v>
      </c>
      <c r="I122" s="25">
        <f>+I123</f>
        <v>0</v>
      </c>
      <c r="J122" s="16"/>
    </row>
    <row r="123" spans="1:10" s="15" customFormat="1" ht="14" x14ac:dyDescent="0.2">
      <c r="A123" s="24"/>
      <c r="B123" s="24" t="s">
        <v>52</v>
      </c>
      <c r="C123" s="23" t="s">
        <v>51</v>
      </c>
      <c r="D123" s="22">
        <v>200000</v>
      </c>
      <c r="E123" s="22">
        <v>-200000</v>
      </c>
      <c r="F123" s="22">
        <f>+D123+E123</f>
        <v>0</v>
      </c>
      <c r="G123" s="22">
        <v>0</v>
      </c>
      <c r="H123" s="22">
        <v>0</v>
      </c>
      <c r="I123" s="21">
        <f>+F123-G123</f>
        <v>0</v>
      </c>
      <c r="J123" s="16"/>
    </row>
    <row r="124" spans="1:10" s="15" customFormat="1" ht="14" x14ac:dyDescent="0.2">
      <c r="A124" s="28"/>
      <c r="B124" s="27" t="s">
        <v>50</v>
      </c>
      <c r="C124" s="26" t="s">
        <v>49</v>
      </c>
      <c r="D124" s="25">
        <f>+D125</f>
        <v>3816530.61</v>
      </c>
      <c r="E124" s="25">
        <f>+E125</f>
        <v>-51332.62</v>
      </c>
      <c r="F124" s="25">
        <f>+F125</f>
        <v>3765197.9899999998</v>
      </c>
      <c r="G124" s="25">
        <f>+G125</f>
        <v>3765197.99</v>
      </c>
      <c r="H124" s="25">
        <f>+H125</f>
        <v>3765197.99</v>
      </c>
      <c r="I124" s="25">
        <f>+I125</f>
        <v>0</v>
      </c>
      <c r="J124" s="16"/>
    </row>
    <row r="125" spans="1:10" s="15" customFormat="1" ht="14" x14ac:dyDescent="0.2">
      <c r="A125" s="24"/>
      <c r="B125" s="24" t="s">
        <v>48</v>
      </c>
      <c r="C125" s="23" t="s">
        <v>47</v>
      </c>
      <c r="D125" s="22">
        <v>3816530.61</v>
      </c>
      <c r="E125" s="22">
        <v>-51332.62</v>
      </c>
      <c r="F125" s="22">
        <f>+D125+E125</f>
        <v>3765197.9899999998</v>
      </c>
      <c r="G125" s="22">
        <v>3765197.99</v>
      </c>
      <c r="H125" s="22">
        <v>3765197.99</v>
      </c>
      <c r="I125" s="21">
        <f>+F125-G125</f>
        <v>0</v>
      </c>
      <c r="J125" s="16"/>
    </row>
    <row r="126" spans="1:10" s="15" customFormat="1" ht="14" x14ac:dyDescent="0.2">
      <c r="A126" s="31">
        <v>5000</v>
      </c>
      <c r="B126" s="31"/>
      <c r="C126" s="30" t="s">
        <v>46</v>
      </c>
      <c r="D126" s="29">
        <f>+D127+D132+D134+D136+D130</f>
        <v>1867520</v>
      </c>
      <c r="E126" s="29">
        <f>+E127+E132+E134+E136+E130</f>
        <v>514200.03</v>
      </c>
      <c r="F126" s="29">
        <f>+F127+F132+F134+F136+F130</f>
        <v>2381720.0300000003</v>
      </c>
      <c r="G126" s="29">
        <f>+G127+G132+G134+G136+G130</f>
        <v>1531720.03</v>
      </c>
      <c r="H126" s="29">
        <f>+H127+H132+H134+H136+H130</f>
        <v>1042944.69</v>
      </c>
      <c r="I126" s="29">
        <f>+I127+I132+I134+I136+I130</f>
        <v>850000</v>
      </c>
      <c r="J126" s="16"/>
    </row>
    <row r="127" spans="1:10" s="15" customFormat="1" ht="14" x14ac:dyDescent="0.2">
      <c r="A127" s="28"/>
      <c r="B127" s="27" t="s">
        <v>45</v>
      </c>
      <c r="C127" s="26" t="s">
        <v>44</v>
      </c>
      <c r="D127" s="25">
        <f>SUBTOTAL(9,D128:D129)</f>
        <v>280000</v>
      </c>
      <c r="E127" s="25">
        <f>SUBTOTAL(9,E128:E129)</f>
        <v>-197765.96</v>
      </c>
      <c r="F127" s="25">
        <f>SUBTOTAL(9,F128:F129)</f>
        <v>82234.040000000008</v>
      </c>
      <c r="G127" s="25">
        <f>SUBTOTAL(9,G128:G129)</f>
        <v>82234.039999999994</v>
      </c>
      <c r="H127" s="25">
        <f>SUBTOTAL(9,H128:H129)</f>
        <v>18500</v>
      </c>
      <c r="I127" s="25">
        <f>SUBTOTAL(9,I128:I129)</f>
        <v>0</v>
      </c>
      <c r="J127" s="16"/>
    </row>
    <row r="128" spans="1:10" s="15" customFormat="1" ht="14" x14ac:dyDescent="0.2">
      <c r="A128" s="24"/>
      <c r="B128" s="24" t="s">
        <v>43</v>
      </c>
      <c r="C128" s="23" t="s">
        <v>42</v>
      </c>
      <c r="D128" s="22">
        <v>10000</v>
      </c>
      <c r="E128" s="22">
        <v>-10000</v>
      </c>
      <c r="F128" s="22">
        <f>+D128+E128</f>
        <v>0</v>
      </c>
      <c r="G128" s="22">
        <v>0</v>
      </c>
      <c r="H128" s="22">
        <v>0</v>
      </c>
      <c r="I128" s="21">
        <f>+F128-G128</f>
        <v>0</v>
      </c>
      <c r="J128" s="16"/>
    </row>
    <row r="129" spans="1:10" s="15" customFormat="1" ht="14" x14ac:dyDescent="0.2">
      <c r="A129" s="24"/>
      <c r="B129" s="24" t="s">
        <v>41</v>
      </c>
      <c r="C129" s="23" t="s">
        <v>40</v>
      </c>
      <c r="D129" s="22">
        <v>270000</v>
      </c>
      <c r="E129" s="22">
        <v>-187765.96</v>
      </c>
      <c r="F129" s="22">
        <f>+D129+E129</f>
        <v>82234.040000000008</v>
      </c>
      <c r="G129" s="22">
        <v>82234.039999999994</v>
      </c>
      <c r="H129" s="22">
        <v>18500</v>
      </c>
      <c r="I129" s="21">
        <f>+F129-G129</f>
        <v>0</v>
      </c>
      <c r="J129" s="16"/>
    </row>
    <row r="130" spans="1:10" s="15" customFormat="1" ht="14" x14ac:dyDescent="0.2">
      <c r="A130" s="28"/>
      <c r="B130" s="27">
        <v>5200</v>
      </c>
      <c r="C130" s="26" t="s">
        <v>39</v>
      </c>
      <c r="D130" s="25">
        <f>+D131</f>
        <v>0</v>
      </c>
      <c r="E130" s="25">
        <f>+E131</f>
        <v>8910</v>
      </c>
      <c r="F130" s="25">
        <f>+F131</f>
        <v>8910</v>
      </c>
      <c r="G130" s="25">
        <f>+G131</f>
        <v>8910</v>
      </c>
      <c r="H130" s="25">
        <f>+H131</f>
        <v>0</v>
      </c>
      <c r="I130" s="25">
        <f>+I131</f>
        <v>0</v>
      </c>
      <c r="J130" s="16"/>
    </row>
    <row r="131" spans="1:10" s="15" customFormat="1" ht="14" x14ac:dyDescent="0.2">
      <c r="A131" s="24"/>
      <c r="B131" s="24">
        <v>5210</v>
      </c>
      <c r="C131" s="23" t="s">
        <v>38</v>
      </c>
      <c r="D131" s="22">
        <v>0</v>
      </c>
      <c r="E131" s="22">
        <v>8910</v>
      </c>
      <c r="F131" s="22">
        <f>+D131+E131</f>
        <v>8910</v>
      </c>
      <c r="G131" s="22">
        <v>8910</v>
      </c>
      <c r="H131" s="22">
        <v>0</v>
      </c>
      <c r="I131" s="21">
        <f>+F131-G131</f>
        <v>0</v>
      </c>
      <c r="J131" s="16"/>
    </row>
    <row r="132" spans="1:10" s="15" customFormat="1" ht="14" x14ac:dyDescent="0.2">
      <c r="A132" s="28"/>
      <c r="B132" s="27" t="s">
        <v>37</v>
      </c>
      <c r="C132" s="26" t="s">
        <v>36</v>
      </c>
      <c r="D132" s="25">
        <f>+D133</f>
        <v>0</v>
      </c>
      <c r="E132" s="25">
        <f>+E133</f>
        <v>48800</v>
      </c>
      <c r="F132" s="25">
        <f>+F133</f>
        <v>48800</v>
      </c>
      <c r="G132" s="25">
        <f>+G133</f>
        <v>48800</v>
      </c>
      <c r="H132" s="25">
        <f>+H133</f>
        <v>48800</v>
      </c>
      <c r="I132" s="25">
        <f>+I133</f>
        <v>0</v>
      </c>
      <c r="J132" s="16"/>
    </row>
    <row r="133" spans="1:10" s="15" customFormat="1" ht="14" x14ac:dyDescent="0.2">
      <c r="A133" s="24"/>
      <c r="B133" s="24" t="s">
        <v>35</v>
      </c>
      <c r="C133" s="23" t="s">
        <v>34</v>
      </c>
      <c r="D133" s="22">
        <v>0</v>
      </c>
      <c r="E133" s="22">
        <v>48800</v>
      </c>
      <c r="F133" s="22">
        <f>+D133+E133</f>
        <v>48800</v>
      </c>
      <c r="G133" s="22">
        <v>48800</v>
      </c>
      <c r="H133" s="22">
        <v>48800</v>
      </c>
      <c r="I133" s="21">
        <f>+F133-G133</f>
        <v>0</v>
      </c>
      <c r="J133" s="16"/>
    </row>
    <row r="134" spans="1:10" s="15" customFormat="1" ht="14" x14ac:dyDescent="0.2">
      <c r="A134" s="28"/>
      <c r="B134" s="27" t="s">
        <v>33</v>
      </c>
      <c r="C134" s="26" t="s">
        <v>32</v>
      </c>
      <c r="D134" s="25">
        <f>+D135</f>
        <v>710000</v>
      </c>
      <c r="E134" s="25">
        <f>+E135</f>
        <v>-710000</v>
      </c>
      <c r="F134" s="25">
        <f>+F135</f>
        <v>0</v>
      </c>
      <c r="G134" s="25">
        <f>+G135</f>
        <v>0</v>
      </c>
      <c r="H134" s="25">
        <f>+H135</f>
        <v>0</v>
      </c>
      <c r="I134" s="25">
        <f>+I135</f>
        <v>0</v>
      </c>
      <c r="J134" s="16"/>
    </row>
    <row r="135" spans="1:10" s="15" customFormat="1" ht="14" x14ac:dyDescent="0.2">
      <c r="A135" s="24"/>
      <c r="B135" s="24" t="s">
        <v>31</v>
      </c>
      <c r="C135" s="23" t="s">
        <v>30</v>
      </c>
      <c r="D135" s="22">
        <v>710000</v>
      </c>
      <c r="E135" s="22">
        <v>-710000</v>
      </c>
      <c r="F135" s="22">
        <f>+D135+E135</f>
        <v>0</v>
      </c>
      <c r="G135" s="22">
        <v>0</v>
      </c>
      <c r="H135" s="22">
        <v>0</v>
      </c>
      <c r="I135" s="21">
        <f>+F135-G135</f>
        <v>0</v>
      </c>
      <c r="J135" s="16"/>
    </row>
    <row r="136" spans="1:10" s="15" customFormat="1" ht="14" x14ac:dyDescent="0.2">
      <c r="A136" s="28"/>
      <c r="B136" s="27" t="s">
        <v>29</v>
      </c>
      <c r="C136" s="26" t="s">
        <v>28</v>
      </c>
      <c r="D136" s="25">
        <f>SUBTOTAL(9,D137:D142)</f>
        <v>877520</v>
      </c>
      <c r="E136" s="25">
        <f>SUBTOTAL(9,E137:E142)</f>
        <v>1364255.99</v>
      </c>
      <c r="F136" s="25">
        <f>SUBTOTAL(9,F137:F142)</f>
        <v>2241775.9900000002</v>
      </c>
      <c r="G136" s="25">
        <f>SUBTOTAL(9,G137:G142)</f>
        <v>1391775.99</v>
      </c>
      <c r="H136" s="25">
        <f>SUBTOTAL(9,H137:H142)</f>
        <v>975644.69</v>
      </c>
      <c r="I136" s="25">
        <f>SUBTOTAL(9,I137:I142)</f>
        <v>850000</v>
      </c>
      <c r="J136" s="16"/>
    </row>
    <row r="137" spans="1:10" s="15" customFormat="1" ht="14" x14ac:dyDescent="0.2">
      <c r="A137" s="24"/>
      <c r="B137" s="24" t="s">
        <v>27</v>
      </c>
      <c r="C137" s="23" t="s">
        <v>26</v>
      </c>
      <c r="D137" s="22">
        <v>0</v>
      </c>
      <c r="E137" s="22">
        <v>1133207.3</v>
      </c>
      <c r="F137" s="22">
        <f>+D137+E137</f>
        <v>1133207.3</v>
      </c>
      <c r="G137" s="22">
        <v>283207.3</v>
      </c>
      <c r="H137" s="22">
        <v>77582</v>
      </c>
      <c r="I137" s="21">
        <f>+F137-G137</f>
        <v>850000</v>
      </c>
      <c r="J137" s="16"/>
    </row>
    <row r="138" spans="1:10" s="15" customFormat="1" ht="14" x14ac:dyDescent="0.2">
      <c r="A138" s="24"/>
      <c r="B138" s="24" t="s">
        <v>25</v>
      </c>
      <c r="C138" s="23" t="s">
        <v>24</v>
      </c>
      <c r="D138" s="22">
        <v>30000</v>
      </c>
      <c r="E138" s="22">
        <v>-30000</v>
      </c>
      <c r="F138" s="22">
        <f>+D138+E138</f>
        <v>0</v>
      </c>
      <c r="G138" s="22">
        <v>0</v>
      </c>
      <c r="H138" s="22">
        <v>0</v>
      </c>
      <c r="I138" s="21">
        <f>+F138-G138</f>
        <v>0</v>
      </c>
      <c r="J138" s="16"/>
    </row>
    <row r="139" spans="1:10" s="15" customFormat="1" ht="14" x14ac:dyDescent="0.2">
      <c r="A139" s="24"/>
      <c r="B139" s="24" t="s">
        <v>23</v>
      </c>
      <c r="C139" s="23" t="s">
        <v>22</v>
      </c>
      <c r="D139" s="22">
        <v>30000</v>
      </c>
      <c r="E139" s="22">
        <v>-16040</v>
      </c>
      <c r="F139" s="22">
        <f>+D139+E139</f>
        <v>13960</v>
      </c>
      <c r="G139" s="22">
        <v>13960</v>
      </c>
      <c r="H139" s="22" t="s">
        <v>19</v>
      </c>
      <c r="I139" s="21">
        <f>+F139-G139</f>
        <v>0</v>
      </c>
      <c r="J139" s="16"/>
    </row>
    <row r="140" spans="1:10" s="15" customFormat="1" ht="14" x14ac:dyDescent="0.2">
      <c r="A140" s="24"/>
      <c r="B140" s="24" t="s">
        <v>21</v>
      </c>
      <c r="C140" s="23" t="s">
        <v>20</v>
      </c>
      <c r="D140" s="22">
        <v>600000</v>
      </c>
      <c r="E140" s="22">
        <v>-429454</v>
      </c>
      <c r="F140" s="22">
        <f>+D140+E140</f>
        <v>170546</v>
      </c>
      <c r="G140" s="22">
        <v>170546</v>
      </c>
      <c r="H140" s="22" t="s">
        <v>19</v>
      </c>
      <c r="I140" s="21">
        <f>+F140-G140</f>
        <v>0</v>
      </c>
      <c r="J140" s="16"/>
    </row>
    <row r="141" spans="1:10" s="15" customFormat="1" ht="14" x14ac:dyDescent="0.2">
      <c r="A141" s="24"/>
      <c r="B141" s="24" t="s">
        <v>18</v>
      </c>
      <c r="C141" s="23" t="s">
        <v>17</v>
      </c>
      <c r="D141" s="22">
        <v>60000</v>
      </c>
      <c r="E141" s="22">
        <v>-60000</v>
      </c>
      <c r="F141" s="22">
        <f>+D141+E141</f>
        <v>0</v>
      </c>
      <c r="G141" s="22">
        <v>0</v>
      </c>
      <c r="H141" s="22">
        <v>0</v>
      </c>
      <c r="I141" s="21">
        <f>+F141-G141</f>
        <v>0</v>
      </c>
      <c r="J141" s="16"/>
    </row>
    <row r="142" spans="1:10" s="15" customFormat="1" ht="14" x14ac:dyDescent="0.2">
      <c r="A142" s="24"/>
      <c r="B142" s="24" t="s">
        <v>16</v>
      </c>
      <c r="C142" s="23" t="s">
        <v>15</v>
      </c>
      <c r="D142" s="22">
        <v>157520</v>
      </c>
      <c r="E142" s="22">
        <v>766542.69</v>
      </c>
      <c r="F142" s="22">
        <f>+D142+E142</f>
        <v>924062.69</v>
      </c>
      <c r="G142" s="22">
        <v>924062.69</v>
      </c>
      <c r="H142" s="22">
        <v>898062.69</v>
      </c>
      <c r="I142" s="21">
        <f>+F142-G142</f>
        <v>0</v>
      </c>
      <c r="J142" s="16"/>
    </row>
    <row r="143" spans="1:10" s="15" customFormat="1" ht="14" x14ac:dyDescent="0.2">
      <c r="A143" s="31">
        <v>6000</v>
      </c>
      <c r="B143" s="31"/>
      <c r="C143" s="30" t="s">
        <v>14</v>
      </c>
      <c r="D143" s="29">
        <f>+D144</f>
        <v>17725163.800000001</v>
      </c>
      <c r="E143" s="29">
        <f>+E144</f>
        <v>39067828.270000003</v>
      </c>
      <c r="F143" s="29">
        <f>+F144</f>
        <v>56792992.070000008</v>
      </c>
      <c r="G143" s="29">
        <f>+G144</f>
        <v>35589976.119999997</v>
      </c>
      <c r="H143" s="29">
        <f>+H144</f>
        <v>35589976.119999997</v>
      </c>
      <c r="I143" s="29">
        <f>+I144</f>
        <v>21203015.95000001</v>
      </c>
      <c r="J143" s="16"/>
    </row>
    <row r="144" spans="1:10" s="15" customFormat="1" ht="14" x14ac:dyDescent="0.2">
      <c r="A144" s="28"/>
      <c r="B144" s="27" t="s">
        <v>13</v>
      </c>
      <c r="C144" s="26" t="s">
        <v>12</v>
      </c>
      <c r="D144" s="25">
        <f>+D145</f>
        <v>17725163.800000001</v>
      </c>
      <c r="E144" s="25">
        <f>+E145</f>
        <v>39067828.270000003</v>
      </c>
      <c r="F144" s="25">
        <f>+F145</f>
        <v>56792992.070000008</v>
      </c>
      <c r="G144" s="25">
        <f>+G145</f>
        <v>35589976.119999997</v>
      </c>
      <c r="H144" s="25">
        <f>+H145</f>
        <v>35589976.119999997</v>
      </c>
      <c r="I144" s="25">
        <f>+I145</f>
        <v>21203015.95000001</v>
      </c>
      <c r="J144" s="16"/>
    </row>
    <row r="145" spans="1:11" s="15" customFormat="1" ht="24" x14ac:dyDescent="0.2">
      <c r="A145" s="24"/>
      <c r="B145" s="24" t="s">
        <v>11</v>
      </c>
      <c r="C145" s="23" t="s">
        <v>10</v>
      </c>
      <c r="D145" s="22">
        <v>17725163.800000001</v>
      </c>
      <c r="E145" s="22">
        <v>39067828.270000003</v>
      </c>
      <c r="F145" s="22">
        <f>+D145+E145</f>
        <v>56792992.070000008</v>
      </c>
      <c r="G145" s="22">
        <v>35589976.119999997</v>
      </c>
      <c r="H145" s="22">
        <v>35589976.119999997</v>
      </c>
      <c r="I145" s="21">
        <f>+F145-G145</f>
        <v>21203015.95000001</v>
      </c>
      <c r="J145" s="16"/>
    </row>
    <row r="146" spans="1:11" s="15" customFormat="1" ht="14" x14ac:dyDescent="0.2">
      <c r="A146" s="31">
        <v>8000</v>
      </c>
      <c r="B146" s="31"/>
      <c r="C146" s="30" t="s">
        <v>9</v>
      </c>
      <c r="D146" s="29">
        <f>+D147</f>
        <v>0</v>
      </c>
      <c r="E146" s="29">
        <f>+E147</f>
        <v>2583862.91</v>
      </c>
      <c r="F146" s="29">
        <f>+D146+E146</f>
        <v>2583862.91</v>
      </c>
      <c r="G146" s="29">
        <f>+G147</f>
        <v>2583862.91</v>
      </c>
      <c r="H146" s="29">
        <f>+H147</f>
        <v>2583862.91</v>
      </c>
      <c r="I146" s="29">
        <f>+F146-G146</f>
        <v>0</v>
      </c>
      <c r="J146" s="16"/>
    </row>
    <row r="147" spans="1:11" s="15" customFormat="1" ht="14" x14ac:dyDescent="0.2">
      <c r="A147" s="28"/>
      <c r="B147" s="27">
        <v>8500</v>
      </c>
      <c r="C147" s="26" t="s">
        <v>8</v>
      </c>
      <c r="D147" s="25">
        <f>+D148</f>
        <v>0</v>
      </c>
      <c r="E147" s="25">
        <f>+E148</f>
        <v>2583862.91</v>
      </c>
      <c r="F147" s="25">
        <f>+F148</f>
        <v>2583862.91</v>
      </c>
      <c r="G147" s="25">
        <f>+G148</f>
        <v>2583862.91</v>
      </c>
      <c r="H147" s="25">
        <f>+H148</f>
        <v>2583862.91</v>
      </c>
      <c r="I147" s="25">
        <f>+I148</f>
        <v>0</v>
      </c>
      <c r="J147" s="16"/>
    </row>
    <row r="148" spans="1:11" s="15" customFormat="1" ht="14" x14ac:dyDescent="0.2">
      <c r="A148" s="24"/>
      <c r="B148" s="24">
        <v>8510</v>
      </c>
      <c r="C148" s="23" t="s">
        <v>7</v>
      </c>
      <c r="D148" s="22">
        <v>0</v>
      </c>
      <c r="E148" s="22">
        <v>2583862.91</v>
      </c>
      <c r="F148" s="22">
        <f>+D148+E148</f>
        <v>2583862.91</v>
      </c>
      <c r="G148" s="22">
        <v>2583862.91</v>
      </c>
      <c r="H148" s="22">
        <v>2583862.91</v>
      </c>
      <c r="I148" s="21">
        <f>+F148-G148</f>
        <v>0</v>
      </c>
      <c r="J148" s="16"/>
    </row>
    <row r="149" spans="1:11" s="15" customFormat="1" ht="14" x14ac:dyDescent="0.2">
      <c r="A149" s="31">
        <v>9000</v>
      </c>
      <c r="B149" s="31"/>
      <c r="C149" s="30" t="s">
        <v>6</v>
      </c>
      <c r="D149" s="29">
        <f>+D150</f>
        <v>14376322.57</v>
      </c>
      <c r="E149" s="29">
        <f>+E150</f>
        <v>28107951.91</v>
      </c>
      <c r="F149" s="29">
        <f>+D149+E149</f>
        <v>42484274.480000004</v>
      </c>
      <c r="G149" s="29">
        <f>+G150</f>
        <v>40845250.689999998</v>
      </c>
      <c r="H149" s="29">
        <f>+H150</f>
        <v>40845250.689999998</v>
      </c>
      <c r="I149" s="29">
        <f>+F149-G149</f>
        <v>1639023.7900000066</v>
      </c>
      <c r="J149" s="16"/>
    </row>
    <row r="150" spans="1:11" s="15" customFormat="1" ht="14" x14ac:dyDescent="0.2">
      <c r="A150" s="28"/>
      <c r="B150" s="27" t="s">
        <v>5</v>
      </c>
      <c r="C150" s="26" t="s">
        <v>4</v>
      </c>
      <c r="D150" s="25">
        <f>+D151</f>
        <v>14376322.57</v>
      </c>
      <c r="E150" s="25">
        <f>+E151</f>
        <v>28107951.91</v>
      </c>
      <c r="F150" s="25">
        <f>+F151</f>
        <v>42484274.480000004</v>
      </c>
      <c r="G150" s="25">
        <f>+G151</f>
        <v>40845250.689999998</v>
      </c>
      <c r="H150" s="25">
        <f>+H151</f>
        <v>40845250.689999998</v>
      </c>
      <c r="I150" s="25">
        <f>+I151</f>
        <v>1639023.7900000066</v>
      </c>
      <c r="J150" s="16"/>
    </row>
    <row r="151" spans="1:11" s="15" customFormat="1" ht="14" x14ac:dyDescent="0.2">
      <c r="A151" s="24"/>
      <c r="B151" s="24" t="s">
        <v>3</v>
      </c>
      <c r="C151" s="23" t="s">
        <v>2</v>
      </c>
      <c r="D151" s="22">
        <v>14376322.57</v>
      </c>
      <c r="E151" s="22">
        <v>28107951.91</v>
      </c>
      <c r="F151" s="22">
        <f>+D151+E151</f>
        <v>42484274.480000004</v>
      </c>
      <c r="G151" s="22">
        <v>40845250.689999998</v>
      </c>
      <c r="H151" s="22">
        <v>40845250.689999998</v>
      </c>
      <c r="I151" s="21">
        <f>+F151-G151</f>
        <v>1639023.7900000066</v>
      </c>
      <c r="J151" s="16"/>
    </row>
    <row r="152" spans="1:11" s="15" customFormat="1" thickBot="1" x14ac:dyDescent="0.25">
      <c r="A152" s="20"/>
      <c r="B152" s="19"/>
      <c r="C152" s="18" t="s">
        <v>1</v>
      </c>
      <c r="D152" s="17">
        <f>+D10+D31+D71+D119+D126+D146+D149+D143</f>
        <v>410752073.31</v>
      </c>
      <c r="E152" s="17">
        <f>+E10+E31+E71+E119+E126+E146+E149+E143</f>
        <v>62593711.410000011</v>
      </c>
      <c r="F152" s="17">
        <f>+F10+F31+F71+F119+F126+F146+F149+F143</f>
        <v>473345784.71999997</v>
      </c>
      <c r="G152" s="17">
        <f>+G10+G31+G71+G119+G126+G146+G149+G143</f>
        <v>445256057.73000002</v>
      </c>
      <c r="H152" s="17">
        <f>+H10+H31+H71+H119+H126+H146+H149+H143</f>
        <v>345941973.51999998</v>
      </c>
      <c r="I152" s="17">
        <f>+I10+I31+I71+I119+I126+I146+I149+I143</f>
        <v>28089726.990000028</v>
      </c>
      <c r="J152" s="16"/>
      <c r="K152" s="16"/>
    </row>
    <row r="153" spans="1:11" x14ac:dyDescent="0.15">
      <c r="C153" s="14" t="s">
        <v>0</v>
      </c>
      <c r="D153" s="14"/>
      <c r="E153" s="14"/>
      <c r="F153" s="14"/>
      <c r="G153" s="14"/>
      <c r="H153" s="14"/>
      <c r="I153" s="14"/>
      <c r="J153" s="6"/>
    </row>
    <row r="154" spans="1:11" x14ac:dyDescent="0.2">
      <c r="D154" s="13"/>
      <c r="E154" s="13"/>
      <c r="F154" s="13"/>
      <c r="G154" s="13"/>
      <c r="H154" s="13"/>
      <c r="I154" s="10"/>
      <c r="J154" s="6"/>
    </row>
    <row r="155" spans="1:11" x14ac:dyDescent="0.2">
      <c r="D155" s="10"/>
      <c r="E155" s="10"/>
      <c r="F155" s="10"/>
      <c r="G155" s="10"/>
      <c r="H155" s="10"/>
      <c r="I155" s="10"/>
      <c r="J155" s="6"/>
    </row>
    <row r="156" spans="1:11" x14ac:dyDescent="0.2">
      <c r="C156" s="12"/>
      <c r="J156" s="6"/>
    </row>
    <row r="157" spans="1:11" x14ac:dyDescent="0.2">
      <c r="D157" s="10"/>
      <c r="E157" s="10"/>
      <c r="F157" s="10"/>
      <c r="G157" s="10"/>
      <c r="H157" s="10"/>
      <c r="I157" s="10"/>
      <c r="J157" s="6"/>
    </row>
    <row r="158" spans="1:11" x14ac:dyDescent="0.2">
      <c r="C158" s="12"/>
      <c r="D158" s="11"/>
      <c r="E158" s="11"/>
      <c r="F158" s="11"/>
      <c r="G158" s="11"/>
      <c r="H158" s="11"/>
      <c r="I158" s="11"/>
      <c r="J158" s="6"/>
    </row>
    <row r="159" spans="1:11" x14ac:dyDescent="0.2">
      <c r="J159" s="6"/>
    </row>
    <row r="160" spans="1:11" x14ac:dyDescent="0.2">
      <c r="J160" s="6"/>
    </row>
    <row r="161" spans="1:10" x14ac:dyDescent="0.2">
      <c r="J161" s="6"/>
    </row>
    <row r="162" spans="1:10" x14ac:dyDescent="0.2">
      <c r="A162" s="9"/>
      <c r="B162" s="8"/>
      <c r="C162" s="7"/>
      <c r="D162" s="10"/>
      <c r="E162" s="10"/>
      <c r="F162" s="10"/>
      <c r="G162" s="10"/>
      <c r="H162" s="10"/>
      <c r="I162" s="10"/>
      <c r="J162" s="6"/>
    </row>
    <row r="163" spans="1:10" x14ac:dyDescent="0.2">
      <c r="A163" s="9"/>
      <c r="B163" s="8"/>
      <c r="C163" s="7"/>
      <c r="J163" s="6"/>
    </row>
    <row r="164" spans="1:10" x14ac:dyDescent="0.2">
      <c r="A164" s="9"/>
      <c r="B164" s="8"/>
      <c r="C164" s="7"/>
      <c r="J164" s="6"/>
    </row>
    <row r="165" spans="1:10" x14ac:dyDescent="0.2">
      <c r="A165" s="9"/>
      <c r="B165" s="8"/>
      <c r="C165" s="7"/>
      <c r="J165" s="6"/>
    </row>
    <row r="166" spans="1:10" x14ac:dyDescent="0.2">
      <c r="A166" s="9"/>
      <c r="B166" s="8"/>
      <c r="C166" s="7"/>
      <c r="J166" s="6"/>
    </row>
    <row r="167" spans="1:10" x14ac:dyDescent="0.2">
      <c r="A167" s="9"/>
      <c r="B167" s="8"/>
      <c r="C167" s="7"/>
    </row>
    <row r="168" spans="1:10" x14ac:dyDescent="0.2">
      <c r="A168" s="9"/>
      <c r="B168" s="8"/>
      <c r="C168" s="7"/>
    </row>
    <row r="169" spans="1:10" x14ac:dyDescent="0.2">
      <c r="A169" s="9"/>
      <c r="B169" s="8"/>
      <c r="C169" s="7"/>
    </row>
    <row r="179" spans="1:10" x14ac:dyDescent="0.2">
      <c r="A179" s="2"/>
      <c r="B179" s="2"/>
    </row>
    <row r="180" spans="1:10" x14ac:dyDescent="0.2">
      <c r="A180" s="2"/>
      <c r="B180" s="2"/>
    </row>
    <row r="181" spans="1:10" x14ac:dyDescent="0.2">
      <c r="A181" s="2"/>
      <c r="B181" s="2"/>
    </row>
    <row r="182" spans="1:10" x14ac:dyDescent="0.2">
      <c r="A182" s="2"/>
      <c r="B182" s="2"/>
      <c r="J182" s="6"/>
    </row>
    <row r="183" spans="1:10" x14ac:dyDescent="0.2">
      <c r="A183" s="2"/>
      <c r="B183" s="2"/>
      <c r="J183" s="6"/>
    </row>
    <row r="184" spans="1:10" x14ac:dyDescent="0.2">
      <c r="A184" s="2"/>
      <c r="B184" s="2"/>
      <c r="J184" s="6"/>
    </row>
    <row r="185" spans="1:10" x14ac:dyDescent="0.2">
      <c r="A185" s="2"/>
      <c r="B185" s="2"/>
      <c r="J185" s="6"/>
    </row>
    <row r="186" spans="1:10" x14ac:dyDescent="0.2">
      <c r="A186" s="2"/>
      <c r="B186" s="2"/>
      <c r="J186" s="6"/>
    </row>
    <row r="187" spans="1:10" x14ac:dyDescent="0.2">
      <c r="A187" s="2"/>
      <c r="B187" s="2"/>
      <c r="J187" s="6"/>
    </row>
    <row r="222" spans="1:2" x14ac:dyDescent="0.2">
      <c r="A222" s="2"/>
      <c r="B222" s="2"/>
    </row>
    <row r="223" spans="1:2" x14ac:dyDescent="0.2">
      <c r="A223" s="2"/>
      <c r="B223" s="2"/>
    </row>
    <row r="224" spans="1:2" x14ac:dyDescent="0.2">
      <c r="A224" s="2"/>
      <c r="B224" s="2"/>
    </row>
    <row r="225" spans="1:2" x14ac:dyDescent="0.2">
      <c r="A225" s="2"/>
      <c r="B225" s="2"/>
    </row>
    <row r="226" spans="1:2" x14ac:dyDescent="0.2">
      <c r="A226" s="2"/>
      <c r="B226" s="2"/>
    </row>
    <row r="228" spans="1:2" x14ac:dyDescent="0.2">
      <c r="A228" s="2"/>
      <c r="B228" s="2"/>
    </row>
    <row r="229" spans="1:2" x14ac:dyDescent="0.2">
      <c r="A229" s="2"/>
      <c r="B229" s="2"/>
    </row>
    <row r="230" spans="1:2" x14ac:dyDescent="0.2">
      <c r="A230" s="2"/>
      <c r="B230" s="2"/>
    </row>
    <row r="231" spans="1:2" x14ac:dyDescent="0.2">
      <c r="A231" s="2"/>
      <c r="B231" s="2"/>
    </row>
    <row r="232" spans="1:2" x14ac:dyDescent="0.2">
      <c r="A232" s="2"/>
      <c r="B232" s="2"/>
    </row>
    <row r="233" spans="1:2" x14ac:dyDescent="0.2">
      <c r="A233" s="2"/>
      <c r="B233" s="2"/>
    </row>
    <row r="235" spans="1:2" x14ac:dyDescent="0.2">
      <c r="A235" s="2"/>
      <c r="B235" s="2"/>
    </row>
    <row r="236" spans="1:2" x14ac:dyDescent="0.2">
      <c r="A236" s="2"/>
      <c r="B236" s="2"/>
    </row>
    <row r="237" spans="1:2" x14ac:dyDescent="0.2">
      <c r="A237" s="2"/>
      <c r="B237" s="2"/>
    </row>
    <row r="238" spans="1:2" x14ac:dyDescent="0.2">
      <c r="A238" s="2"/>
      <c r="B238" s="2"/>
    </row>
    <row r="239" spans="1:2" x14ac:dyDescent="0.2">
      <c r="A239" s="2"/>
      <c r="B239" s="2"/>
    </row>
    <row r="240" spans="1:2" x14ac:dyDescent="0.2">
      <c r="A240" s="2"/>
      <c r="B240" s="2"/>
    </row>
    <row r="241" spans="1:2" x14ac:dyDescent="0.2">
      <c r="A241" s="2"/>
      <c r="B241" s="2"/>
    </row>
    <row r="242" spans="1:2" x14ac:dyDescent="0.2">
      <c r="A242" s="2"/>
      <c r="B242" s="2"/>
    </row>
    <row r="243" spans="1:2" x14ac:dyDescent="0.2">
      <c r="A243" s="2"/>
      <c r="B243" s="2"/>
    </row>
  </sheetData>
  <mergeCells count="8">
    <mergeCell ref="C153:I153"/>
    <mergeCell ref="A1:I1"/>
    <mergeCell ref="A7:C8"/>
    <mergeCell ref="D7:I7"/>
    <mergeCell ref="A3:I3"/>
    <mergeCell ref="A4:I4"/>
    <mergeCell ref="A6:I6"/>
    <mergeCell ref="A5:I5"/>
  </mergeCells>
  <pageMargins left="0.19685039370078741" right="0.19685039370078741" top="0.74803149606299213" bottom="1.2564102564102564" header="0.31496062992125984" footer="0.9055118110236221"/>
  <pageSetup scale="61" fitToHeight="0" orientation="portrait" r:id="rId1"/>
  <headerFooter>
    <oddHeader xml:space="preserve">&amp;LEstados e Informes Presupuestarios&amp;R09.1.1  </oddHeader>
    <oddFooter xml:space="preserve">&amp;C"Bajo protesta de decir verdad declaramos que los Estados Financieros y sus Notas, son razonablemente correctos y son responsabilidad del emisor"&amp;R&amp;P/&amp;N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9.1.1</vt:lpstr>
      <vt:lpstr>'9.1.1'!Área_de_impresión</vt:lpstr>
      <vt:lpstr>'9.1.1'!Títulos_a_imprimir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2021-01-29T19:00:49Z</dcterms:created>
  <dcterms:modified xsi:type="dcterms:W3CDTF">2021-01-29T19:05:44Z</dcterms:modified>
</cp:coreProperties>
</file>