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Valhalla/PENDIENTES DE TRANSPARTENCIA/2020/1ER TRIM 2020/carpeta sin título/"/>
    </mc:Choice>
  </mc:AlternateContent>
  <xr:revisionPtr revIDLastSave="0" documentId="8_{4A4814B5-79A9-C843-8C8F-8EA90AEA8686}" xr6:coauthVersionLast="45" xr6:coauthVersionMax="45" xr10:uidLastSave="{00000000-0000-0000-0000-000000000000}"/>
  <bookViews>
    <workbookView xWindow="2000" yWindow="700" windowWidth="27640" windowHeight="19280" xr2:uid="{85FDF50E-3542-D746-90E1-C30FEC64F4DF}"/>
  </bookViews>
  <sheets>
    <sheet name="9.1.1" sheetId="2" r:id="rId1"/>
  </sheets>
  <externalReferences>
    <externalReference r:id="rId2"/>
  </externalReferences>
  <definedNames>
    <definedName name="_xlnm._FilterDatabase" localSheetId="0" hidden="1">'9.1.1'!$A$9:$I$133</definedName>
    <definedName name="ANEXO">#REF!</definedName>
    <definedName name="_xlnm.Print_Area" localSheetId="0">'9.1.1'!$A$1:$I$135</definedName>
    <definedName name="moviliario">#REF!</definedName>
    <definedName name="S">#REF!</definedName>
    <definedName name="_xlnm.Print_Titles" localSheetId="0">'9.1.1'!$1:$8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2" l="1"/>
  <c r="D10" i="2" s="1"/>
  <c r="E11" i="2"/>
  <c r="E10" i="2" s="1"/>
  <c r="G11" i="2"/>
  <c r="H11" i="2"/>
  <c r="H10" i="2" s="1"/>
  <c r="F12" i="2"/>
  <c r="F11" i="2" s="1"/>
  <c r="I12" i="2"/>
  <c r="D13" i="2"/>
  <c r="E13" i="2"/>
  <c r="G13" i="2"/>
  <c r="H13" i="2"/>
  <c r="F14" i="2"/>
  <c r="F13" i="2" s="1"/>
  <c r="I13" i="2" s="1"/>
  <c r="I14" i="2"/>
  <c r="D15" i="2"/>
  <c r="F15" i="2" s="1"/>
  <c r="I15" i="2" s="1"/>
  <c r="E15" i="2"/>
  <c r="G15" i="2"/>
  <c r="H15" i="2"/>
  <c r="F16" i="2"/>
  <c r="I16" i="2"/>
  <c r="F17" i="2"/>
  <c r="I17" i="2"/>
  <c r="F18" i="2"/>
  <c r="I18" i="2"/>
  <c r="F19" i="2"/>
  <c r="I19" i="2"/>
  <c r="D20" i="2"/>
  <c r="E20" i="2"/>
  <c r="F20" i="2"/>
  <c r="I20" i="2" s="1"/>
  <c r="G20" i="2"/>
  <c r="G10" i="2" s="1"/>
  <c r="G135" i="2" s="1"/>
  <c r="H20" i="2"/>
  <c r="F21" i="2"/>
  <c r="I21" i="2"/>
  <c r="F22" i="2"/>
  <c r="I22" i="2"/>
  <c r="F23" i="2"/>
  <c r="I23" i="2"/>
  <c r="F24" i="2"/>
  <c r="I24" i="2"/>
  <c r="D25" i="2"/>
  <c r="E25" i="2"/>
  <c r="G25" i="2"/>
  <c r="H25" i="2"/>
  <c r="F26" i="2"/>
  <c r="I26" i="2"/>
  <c r="F27" i="2"/>
  <c r="F25" i="2" s="1"/>
  <c r="I25" i="2" s="1"/>
  <c r="I27" i="2"/>
  <c r="F28" i="2"/>
  <c r="I28" i="2"/>
  <c r="D29" i="2"/>
  <c r="F29" i="2" s="1"/>
  <c r="I29" i="2" s="1"/>
  <c r="E29" i="2"/>
  <c r="G29" i="2"/>
  <c r="H29" i="2"/>
  <c r="F30" i="2"/>
  <c r="I30" i="2"/>
  <c r="D32" i="2"/>
  <c r="E32" i="2"/>
  <c r="F32" i="2"/>
  <c r="I32" i="2" s="1"/>
  <c r="G32" i="2"/>
  <c r="G31" i="2" s="1"/>
  <c r="H32" i="2"/>
  <c r="F33" i="2"/>
  <c r="I33" i="2"/>
  <c r="F34" i="2"/>
  <c r="I34" i="2"/>
  <c r="F35" i="2"/>
  <c r="I35" i="2"/>
  <c r="F36" i="2"/>
  <c r="I36" i="2"/>
  <c r="F37" i="2"/>
  <c r="I37" i="2"/>
  <c r="D38" i="2"/>
  <c r="E38" i="2"/>
  <c r="F38" i="2"/>
  <c r="I38" i="2" s="1"/>
  <c r="G38" i="2"/>
  <c r="H38" i="2"/>
  <c r="F39" i="2"/>
  <c r="I39" i="2"/>
  <c r="D40" i="2"/>
  <c r="E40" i="2"/>
  <c r="F40" i="2"/>
  <c r="I40" i="2" s="1"/>
  <c r="G40" i="2"/>
  <c r="H40" i="2"/>
  <c r="F41" i="2"/>
  <c r="I41" i="2"/>
  <c r="D42" i="2"/>
  <c r="E42" i="2"/>
  <c r="F42" i="2"/>
  <c r="I42" i="2" s="1"/>
  <c r="G42" i="2"/>
  <c r="H42" i="2"/>
  <c r="F43" i="2"/>
  <c r="I43" i="2"/>
  <c r="F44" i="2"/>
  <c r="I44" i="2"/>
  <c r="F45" i="2"/>
  <c r="I45" i="2"/>
  <c r="F46" i="2"/>
  <c r="I46" i="2"/>
  <c r="F47" i="2"/>
  <c r="I47" i="2"/>
  <c r="F48" i="2"/>
  <c r="I48" i="2"/>
  <c r="D49" i="2"/>
  <c r="D31" i="2" s="1"/>
  <c r="F31" i="2" s="1"/>
  <c r="I31" i="2" s="1"/>
  <c r="E49" i="2"/>
  <c r="E31" i="2" s="1"/>
  <c r="G49" i="2"/>
  <c r="H49" i="2"/>
  <c r="H31" i="2" s="1"/>
  <c r="F50" i="2"/>
  <c r="F49" i="2" s="1"/>
  <c r="I49" i="2" s="1"/>
  <c r="I50" i="2"/>
  <c r="F51" i="2"/>
  <c r="I51" i="2"/>
  <c r="D52" i="2"/>
  <c r="E52" i="2"/>
  <c r="F52" i="2"/>
  <c r="I52" i="2" s="1"/>
  <c r="G52" i="2"/>
  <c r="H52" i="2"/>
  <c r="F53" i="2"/>
  <c r="I53" i="2"/>
  <c r="D54" i="2"/>
  <c r="E54" i="2"/>
  <c r="F54" i="2"/>
  <c r="I54" i="2" s="1"/>
  <c r="G54" i="2"/>
  <c r="H54" i="2"/>
  <c r="F55" i="2"/>
  <c r="I55" i="2"/>
  <c r="D56" i="2"/>
  <c r="E56" i="2"/>
  <c r="F56" i="2"/>
  <c r="I56" i="2" s="1"/>
  <c r="G56" i="2"/>
  <c r="H56" i="2"/>
  <c r="F57" i="2"/>
  <c r="I57" i="2"/>
  <c r="F58" i="2"/>
  <c r="I58" i="2"/>
  <c r="F59" i="2"/>
  <c r="I59" i="2"/>
  <c r="F60" i="2"/>
  <c r="I60" i="2"/>
  <c r="F61" i="2"/>
  <c r="I61" i="2"/>
  <c r="F62" i="2"/>
  <c r="I62" i="2"/>
  <c r="F63" i="2"/>
  <c r="I63" i="2"/>
  <c r="F64" i="2"/>
  <c r="I64" i="2"/>
  <c r="D66" i="2"/>
  <c r="E66" i="2"/>
  <c r="G66" i="2"/>
  <c r="G65" i="2" s="1"/>
  <c r="H66" i="2"/>
  <c r="F67" i="2"/>
  <c r="F66" i="2" s="1"/>
  <c r="I67" i="2"/>
  <c r="F68" i="2"/>
  <c r="I68" i="2"/>
  <c r="F69" i="2"/>
  <c r="I69" i="2"/>
  <c r="F70" i="2"/>
  <c r="I70" i="2"/>
  <c r="F71" i="2"/>
  <c r="I71" i="2"/>
  <c r="D72" i="2"/>
  <c r="E72" i="2"/>
  <c r="G72" i="2"/>
  <c r="H72" i="2"/>
  <c r="F73" i="2"/>
  <c r="F72" i="2" s="1"/>
  <c r="I72" i="2" s="1"/>
  <c r="I73" i="2"/>
  <c r="F74" i="2"/>
  <c r="I74" i="2" s="1"/>
  <c r="F75" i="2"/>
  <c r="I75" i="2"/>
  <c r="F76" i="2"/>
  <c r="I76" i="2" s="1"/>
  <c r="F77" i="2"/>
  <c r="I77" i="2"/>
  <c r="F78" i="2"/>
  <c r="I78" i="2" s="1"/>
  <c r="F79" i="2"/>
  <c r="I79" i="2"/>
  <c r="D80" i="2"/>
  <c r="D65" i="2" s="1"/>
  <c r="E80" i="2"/>
  <c r="G80" i="2"/>
  <c r="H80" i="2"/>
  <c r="H65" i="2" s="1"/>
  <c r="F81" i="2"/>
  <c r="F80" i="2" s="1"/>
  <c r="I80" i="2" s="1"/>
  <c r="I81" i="2"/>
  <c r="F82" i="2"/>
  <c r="I82" i="2" s="1"/>
  <c r="F83" i="2"/>
  <c r="I83" i="2"/>
  <c r="F84" i="2"/>
  <c r="I84" i="2" s="1"/>
  <c r="F85" i="2"/>
  <c r="I85" i="2"/>
  <c r="D86" i="2"/>
  <c r="E86" i="2"/>
  <c r="G86" i="2"/>
  <c r="H86" i="2"/>
  <c r="F87" i="2"/>
  <c r="F86" i="2" s="1"/>
  <c r="I86" i="2" s="1"/>
  <c r="I87" i="2"/>
  <c r="F88" i="2"/>
  <c r="I88" i="2" s="1"/>
  <c r="F89" i="2"/>
  <c r="I89" i="2"/>
  <c r="F90" i="2"/>
  <c r="I90" i="2" s="1"/>
  <c r="D91" i="2"/>
  <c r="E91" i="2"/>
  <c r="E65" i="2" s="1"/>
  <c r="G91" i="2"/>
  <c r="H91" i="2"/>
  <c r="F92" i="2"/>
  <c r="F91" i="2" s="1"/>
  <c r="I91" i="2" s="1"/>
  <c r="F93" i="2"/>
  <c r="I93" i="2"/>
  <c r="F94" i="2"/>
  <c r="I94" i="2" s="1"/>
  <c r="F95" i="2"/>
  <c r="I95" i="2"/>
  <c r="F96" i="2"/>
  <c r="I96" i="2" s="1"/>
  <c r="D97" i="2"/>
  <c r="E97" i="2"/>
  <c r="G97" i="2"/>
  <c r="H97" i="2"/>
  <c r="F98" i="2"/>
  <c r="F97" i="2" s="1"/>
  <c r="I97" i="2" s="1"/>
  <c r="F99" i="2"/>
  <c r="I99" i="2"/>
  <c r="F100" i="2"/>
  <c r="I100" i="2" s="1"/>
  <c r="D101" i="2"/>
  <c r="E101" i="2"/>
  <c r="G101" i="2"/>
  <c r="H101" i="2"/>
  <c r="F102" i="2"/>
  <c r="F101" i="2" s="1"/>
  <c r="I101" i="2" s="1"/>
  <c r="F103" i="2"/>
  <c r="I103" i="2"/>
  <c r="D104" i="2"/>
  <c r="E104" i="2"/>
  <c r="G104" i="2"/>
  <c r="H104" i="2"/>
  <c r="F105" i="2"/>
  <c r="F104" i="2" s="1"/>
  <c r="I104" i="2" s="1"/>
  <c r="I105" i="2"/>
  <c r="F106" i="2"/>
  <c r="I106" i="2" s="1"/>
  <c r="F107" i="2"/>
  <c r="I107" i="2"/>
  <c r="F108" i="2"/>
  <c r="I108" i="2" s="1"/>
  <c r="D110" i="2"/>
  <c r="D109" i="2" s="1"/>
  <c r="E110" i="2"/>
  <c r="F110" i="2"/>
  <c r="G110" i="2"/>
  <c r="G109" i="2" s="1"/>
  <c r="H110" i="2"/>
  <c r="F111" i="2"/>
  <c r="I111" i="2"/>
  <c r="D112" i="2"/>
  <c r="G112" i="2"/>
  <c r="F113" i="2"/>
  <c r="I113" i="2"/>
  <c r="D114" i="2"/>
  <c r="E114" i="2"/>
  <c r="F114" i="2"/>
  <c r="I114" i="2" s="1"/>
  <c r="G114" i="2"/>
  <c r="H114" i="2"/>
  <c r="F115" i="2"/>
  <c r="I115" i="2"/>
  <c r="D117" i="2"/>
  <c r="D116" i="2" s="1"/>
  <c r="E117" i="2"/>
  <c r="E112" i="2" s="1"/>
  <c r="G117" i="2"/>
  <c r="H117" i="2"/>
  <c r="H112" i="2" s="1"/>
  <c r="F118" i="2"/>
  <c r="I118" i="2" s="1"/>
  <c r="F119" i="2"/>
  <c r="I119" i="2"/>
  <c r="D120" i="2"/>
  <c r="E120" i="2"/>
  <c r="G120" i="2"/>
  <c r="G116" i="2" s="1"/>
  <c r="H120" i="2"/>
  <c r="F121" i="2"/>
  <c r="F120" i="2" s="1"/>
  <c r="I120" i="2" s="1"/>
  <c r="I121" i="2"/>
  <c r="D122" i="2"/>
  <c r="E122" i="2"/>
  <c r="G122" i="2"/>
  <c r="H122" i="2"/>
  <c r="F123" i="2"/>
  <c r="F122" i="2" s="1"/>
  <c r="I122" i="2" s="1"/>
  <c r="I123" i="2"/>
  <c r="F124" i="2"/>
  <c r="I124" i="2" s="1"/>
  <c r="F125" i="2"/>
  <c r="I125" i="2"/>
  <c r="F126" i="2"/>
  <c r="I126" i="2" s="1"/>
  <c r="F127" i="2"/>
  <c r="I127" i="2"/>
  <c r="G128" i="2"/>
  <c r="D129" i="2"/>
  <c r="D128" i="2" s="1"/>
  <c r="E129" i="2"/>
  <c r="F129" i="2" s="1"/>
  <c r="I129" i="2" s="1"/>
  <c r="G129" i="2"/>
  <c r="H129" i="2"/>
  <c r="H128" i="2" s="1"/>
  <c r="F130" i="2"/>
  <c r="I130" i="2" s="1"/>
  <c r="E131" i="2"/>
  <c r="D132" i="2"/>
  <c r="D131" i="2" s="1"/>
  <c r="E132" i="2"/>
  <c r="G132" i="2"/>
  <c r="G131" i="2" s="1"/>
  <c r="H132" i="2"/>
  <c r="H131" i="2" s="1"/>
  <c r="F133" i="2"/>
  <c r="F132" i="2" s="1"/>
  <c r="I133" i="2"/>
  <c r="F131" i="2" l="1"/>
  <c r="I131" i="2" s="1"/>
  <c r="I132" i="2"/>
  <c r="F109" i="2"/>
  <c r="I109" i="2" s="1"/>
  <c r="F65" i="2"/>
  <c r="I65" i="2" s="1"/>
  <c r="I66" i="2"/>
  <c r="H109" i="2"/>
  <c r="H135" i="2" s="1"/>
  <c r="F112" i="2"/>
  <c r="I112" i="2" s="1"/>
  <c r="E109" i="2"/>
  <c r="E135" i="2" s="1"/>
  <c r="I11" i="2"/>
  <c r="F10" i="2"/>
  <c r="D135" i="2"/>
  <c r="E128" i="2"/>
  <c r="F128" i="2" s="1"/>
  <c r="I128" i="2" s="1"/>
  <c r="E116" i="2"/>
  <c r="I110" i="2"/>
  <c r="I102" i="2"/>
  <c r="I98" i="2"/>
  <c r="I92" i="2"/>
  <c r="F117" i="2"/>
  <c r="H116" i="2"/>
  <c r="F116" i="2" l="1"/>
  <c r="I116" i="2" s="1"/>
  <c r="I117" i="2"/>
  <c r="I10" i="2"/>
  <c r="I135" i="2" s="1"/>
  <c r="F135" i="2"/>
</calcChain>
</file>

<file path=xl/sharedStrings.xml><?xml version="1.0" encoding="utf-8"?>
<sst xmlns="http://schemas.openxmlformats.org/spreadsheetml/2006/main" count="171" uniqueCount="171">
  <si>
    <t>TOTALES</t>
  </si>
  <si>
    <t>ADEFAS</t>
  </si>
  <si>
    <t>ADEUDOS DE EJERCICIOS FISCALES ANTERIORES (ADEFAS)</t>
  </si>
  <si>
    <t>9900</t>
  </si>
  <si>
    <t>DEUDA PÚBLICA</t>
  </si>
  <si>
    <t>9000</t>
  </si>
  <si>
    <t>Construcción de obras para el abastecimiento de agua, petróleo, gas, electricidad y telecomunicaciones</t>
  </si>
  <si>
    <t>OBRA PÚBLICA EN BIENES PROPIOS</t>
  </si>
  <si>
    <t>6200</t>
  </si>
  <si>
    <t>INVERSIÓN PÚBLICA</t>
  </si>
  <si>
    <t>6000</t>
  </si>
  <si>
    <t>Otros equipos</t>
  </si>
  <si>
    <t>Herramientas y máquinas-herramienta</t>
  </si>
  <si>
    <t>Equipos de generación eléctrica, aparatos y accesorios eléctricos</t>
  </si>
  <si>
    <t>Equipo de comunicación y telecomunicación</t>
  </si>
  <si>
    <t>Sistemas de aire acondicionado, calefacción y de refrigeración industrial y comercial</t>
  </si>
  <si>
    <t>MAQUINARIA, OTROS EQUIPOS Y HERRAMIENTAS</t>
  </si>
  <si>
    <t>5600</t>
  </si>
  <si>
    <t>Vehículos y equipo terrestre</t>
  </si>
  <si>
    <t>VEHÍCULOS Y EQUIPO DE TRANSPORTE</t>
  </si>
  <si>
    <t>Equipo de cómputo y de tecnologías de la información</t>
  </si>
  <si>
    <t>Muebles de oficina y estantería</t>
  </si>
  <si>
    <t>MOBILIARIO Y EQUIPO DE ADMINISTRACIÓN</t>
  </si>
  <si>
    <t>5100</t>
  </si>
  <si>
    <t>BIENES MUEBLES, INMUEBLES E INTANGIBLES</t>
  </si>
  <si>
    <t>5000</t>
  </si>
  <si>
    <t>Pensiones</t>
  </si>
  <si>
    <t>PENSIONES Y JUBILACIONES</t>
  </si>
  <si>
    <t>Ayudas sociales a personas</t>
  </si>
  <si>
    <t>AYUDAS SOCIALES</t>
  </si>
  <si>
    <t>Subsidios a la prestación de servicios públicos</t>
  </si>
  <si>
    <t>SUBSIDIOS Y SUBVENCIONES</t>
  </si>
  <si>
    <t>4300</t>
  </si>
  <si>
    <t>TRANSFERENCIAS, ASIGNACIONES, SUBSIDIOS Y OTRAS AYUDAS</t>
  </si>
  <si>
    <t>4000</t>
  </si>
  <si>
    <t>Impuesto sobre nóminas y otros que se deriven de una relación laboral</t>
  </si>
  <si>
    <t>Penas, multas, accesorios y actualizaciones</t>
  </si>
  <si>
    <t>Impuestos y derechos</t>
  </si>
  <si>
    <t>Servicios funerarios y de cementerios</t>
  </si>
  <si>
    <t>OTROS SERVICIOS GENERALES</t>
  </si>
  <si>
    <t>3900</t>
  </si>
  <si>
    <t>Congresos y convenciones</t>
  </si>
  <si>
    <t>Gastos de orden social y cultural</t>
  </si>
  <si>
    <t>SERVICIOS OFICIALES</t>
  </si>
  <si>
    <t>3800</t>
  </si>
  <si>
    <t>Viáticos en el país</t>
  </si>
  <si>
    <t>Pasajes terrestres</t>
  </si>
  <si>
    <t>Pasajes aéreos</t>
  </si>
  <si>
    <t>SERVICIOS DE TRASLADOS Y VIÁTICOS</t>
  </si>
  <si>
    <t>3700</t>
  </si>
  <si>
    <t>Instalación, reparación y mantenimiento de maquinaria, otros equipos y herramienta</t>
  </si>
  <si>
    <t>Reparación y mantenimiento de equipo de transporte</t>
  </si>
  <si>
    <t>Instalación, reparación y mantenimiento de equipo de cómputo y tecnología de la información</t>
  </si>
  <si>
    <t>Instalación, reparación y mantenimiento de mobiliario y equipo de administración, educacional y recreativo</t>
  </si>
  <si>
    <t>Conservación y mantenimiento menor de inmuebles</t>
  </si>
  <si>
    <t>SERVICIOS DE INSTALACIÓN, REPARACIÓN, MANTENIMIENTO Y CONSERVACIÓN</t>
  </si>
  <si>
    <t>3500</t>
  </si>
  <si>
    <t>Fletes y maniobras</t>
  </si>
  <si>
    <t>Seguro de bienes patrimoniales</t>
  </si>
  <si>
    <t>Servicios de recaudación, traslado y custodia de valores</t>
  </si>
  <si>
    <t>Servicios financieros y bancarios</t>
  </si>
  <si>
    <t>SERVICIOS FINANCIEROS, BANCARIOS Y COMERCIALES</t>
  </si>
  <si>
    <t>3400</t>
  </si>
  <si>
    <t>Servicios de vigilancia</t>
  </si>
  <si>
    <t>Servicios de capacitación</t>
  </si>
  <si>
    <t>Servicios de consultoría administrativa, procesos, técnica y en tecnologías de la información</t>
  </si>
  <si>
    <t>Servicios de diseño, arquitectura, ingeniería y actividades relacionadas</t>
  </si>
  <si>
    <t>Servicios legales, de contabilidad, auditoría y relacionados</t>
  </si>
  <si>
    <t>SERVICIOS PROFESIONALES, CIENTÍFICOS, TÉCNICOS Y OTROS SERVICIOS</t>
  </si>
  <si>
    <t>3300</t>
  </si>
  <si>
    <t>Otros arrendamientos</t>
  </si>
  <si>
    <t>Arrendamiento de activos intangibles</t>
  </si>
  <si>
    <t>Arrendamiento de maquinaria, otros equipos y herramientas</t>
  </si>
  <si>
    <t>Arrendamiento de equipo de transporte</t>
  </si>
  <si>
    <t>Arrendamiento de mobiliario y equipo de administración, educacional y recreativo</t>
  </si>
  <si>
    <t>Arrendamiento de edificios</t>
  </si>
  <si>
    <t>Arrendamiento de terrenos</t>
  </si>
  <si>
    <t>SERVICIOS DE ARRENDAMIENTO</t>
  </si>
  <si>
    <t>3200</t>
  </si>
  <si>
    <t>Servicios postales y telegráficos</t>
  </si>
  <si>
    <t>Servicios de acceso de Internet, redes y procesamiento de información</t>
  </si>
  <si>
    <t>Telefonía celular</t>
  </si>
  <si>
    <t>Telefonía tradicional</t>
  </si>
  <si>
    <t>Energía eléctrica</t>
  </si>
  <si>
    <t>SERVICIOS BÁSICOS</t>
  </si>
  <si>
    <t>3100</t>
  </si>
  <si>
    <t>SERVICIOS GENERALES</t>
  </si>
  <si>
    <t>3000</t>
  </si>
  <si>
    <t>Refacciones y accesorios menores otros bienes muebles</t>
  </si>
  <si>
    <t>Refacciones y accesorios menores de maquinaria y otros equipos</t>
  </si>
  <si>
    <t>Refacciones y accesorios menores de equipo de transporte</t>
  </si>
  <si>
    <t>Refacciones y accesorios menores de equipo e instrumental médico y de laboratorio</t>
  </si>
  <si>
    <t>Refacciones y accesorios menores de equipo de cómputo y tecnologías de la información</t>
  </si>
  <si>
    <t>Refacciones y accesorios menores de mobiliario y equipo de administración, educacional y recreativo</t>
  </si>
  <si>
    <t>Refacciones y accesorios menores de edificios</t>
  </si>
  <si>
    <t>Herramientas menores</t>
  </si>
  <si>
    <t>HERRAMIENTAS, REFACCIONES Y ACCESORIOS MENORES</t>
  </si>
  <si>
    <t>2900</t>
  </si>
  <si>
    <t>Prendas de seguridad y protección personal</t>
  </si>
  <si>
    <t>VESTUARIO, BLANCOS, PRENDAS DE PROTECCIÓN Y ARTÍCULOS DEPORTIVOS</t>
  </si>
  <si>
    <t>2700</t>
  </si>
  <si>
    <t>Combustibles, lubricantes y aditivos</t>
  </si>
  <si>
    <t>COMBUSTIBLES, LUBRICANTES Y ADITIVOS</t>
  </si>
  <si>
    <t>2600</t>
  </si>
  <si>
    <t>Fibras sintéticas, hules, plásticos y derivados</t>
  </si>
  <si>
    <t>Medicinas y productos farmacéuticos</t>
  </si>
  <si>
    <t>PRODUCTOS QUÍMICOS, FARMACÉUTICOS Y DE LABORATORIO</t>
  </si>
  <si>
    <t>2500</t>
  </si>
  <si>
    <t>Otros materiales y artículos de construcción y reparación</t>
  </si>
  <si>
    <t>Artículos metálicos para la construcción</t>
  </si>
  <si>
    <t>Material eléctrico y electrónico</t>
  </si>
  <si>
    <t>Cal, yeso y productos de yeso</t>
  </si>
  <si>
    <t>Cemento y productos de concreto</t>
  </si>
  <si>
    <t>Productos minerales no metálicos</t>
  </si>
  <si>
    <t>MATERIALES Y ARTÍCULOS DE CONSTRUCCIÓN Y DE REPARACIÓN</t>
  </si>
  <si>
    <t>2400</t>
  </si>
  <si>
    <t>Otros productos adquiridos como materia prima</t>
  </si>
  <si>
    <t>MATERIAS PRIMAS Y MATERIALES DE PRODUCCIÓN Y COMERCIALIZACIÓN</t>
  </si>
  <si>
    <t>2300</t>
  </si>
  <si>
    <t>Productos alimenticios para personas</t>
  </si>
  <si>
    <t>ALIMENTOS Y UTENSILIOS</t>
  </si>
  <si>
    <t>2200</t>
  </si>
  <si>
    <t>Material de limpieza</t>
  </si>
  <si>
    <t>Material impreso e información digital</t>
  </si>
  <si>
    <t>Materiales, útiles y equipos menores de tecnologías de la información y comunicaciones</t>
  </si>
  <si>
    <t>Materiales y útiles de impresión y reproducción</t>
  </si>
  <si>
    <t>Materiales, útiles y equipos menores de oficina</t>
  </si>
  <si>
    <t>MATERIALES DE ADMINISTRACIÓN, EMISIÓN DE DOCUMENTOS Y ARTÍCULOS OFICIALES</t>
  </si>
  <si>
    <t>2100</t>
  </si>
  <si>
    <t>MATERIALES Y SUMINISTROS</t>
  </si>
  <si>
    <t>2000</t>
  </si>
  <si>
    <t>Estímulos</t>
  </si>
  <si>
    <t>PAGO DE ESTÍMULOS A SERVIDORES PÚBLICOS</t>
  </si>
  <si>
    <t>1700</t>
  </si>
  <si>
    <t>Prestaciones contractuales</t>
  </si>
  <si>
    <t>Indemnizaciones</t>
  </si>
  <si>
    <t>Cuotas para el fondo de ahorro y fondo de trabajo</t>
  </si>
  <si>
    <t>OTRAS PRESTACIONES SOCIALES Y ECONÓMICAS</t>
  </si>
  <si>
    <t>1500</t>
  </si>
  <si>
    <t>Aportaciones para seguros</t>
  </si>
  <si>
    <t>Aportaciones al sistema para el retiro</t>
  </si>
  <si>
    <t>Aportaciones a fondos de vivienda</t>
  </si>
  <si>
    <t>Aportaciones de seguridad social</t>
  </si>
  <si>
    <t>SEGURIDAD SOCIAL</t>
  </si>
  <si>
    <t>1400</t>
  </si>
  <si>
    <t>Compensaciones</t>
  </si>
  <si>
    <t>Horas extraordinarias</t>
  </si>
  <si>
    <t>Primas de vacaciones, dominical y gratificación de fin de año</t>
  </si>
  <si>
    <t>Primas por años de servicios efectivos prestados</t>
  </si>
  <si>
    <t>REMUNERACIONES ADICIONALES Y ESPECIALES</t>
  </si>
  <si>
    <t>1300</t>
  </si>
  <si>
    <t>Sueldos base al personal eventual</t>
  </si>
  <si>
    <t>REMUNERACIONES AL PERSONAL DE CARÁCTER TRANSITORIO</t>
  </si>
  <si>
    <t>1200</t>
  </si>
  <si>
    <t>Sueldos base al personal permanente</t>
  </si>
  <si>
    <t>REMUNERACIONES AL PERSONAL DE CARÁCTER PERMANENTE</t>
  </si>
  <si>
    <t>1100</t>
  </si>
  <si>
    <t>SERVICIOS PERSONALES</t>
  </si>
  <si>
    <t>1000</t>
  </si>
  <si>
    <t>SUBEJERCICIO</t>
  </si>
  <si>
    <t>PAGADO</t>
  </si>
  <si>
    <t>DEVENGADO</t>
  </si>
  <si>
    <t>MODIFICADO</t>
  </si>
  <si>
    <t>AMPLIACIONES/    REDUCCIONES</t>
  </si>
  <si>
    <t>APROBADO</t>
  </si>
  <si>
    <t>EGRESOS</t>
  </si>
  <si>
    <t>CAPITULO/CONCEPTO/PARTIDA ESPECIFICA</t>
  </si>
  <si>
    <t>DEL 1 DE ENERO AL 31 DE MARZO DE 2020</t>
  </si>
  <si>
    <t>CLASIFICACION POR OBJETO DEL GASTO CAPITULO DEL GASTO (CAPITULO, CONCEPTO Y PARTIDA)</t>
  </si>
  <si>
    <t>ESTADO ANALITICO MENSUAL DEL EJERCICIO DEL PRESUPUESTO DE EGRESOS CLASIFICACION POR OBJETO DEL GASTO</t>
  </si>
  <si>
    <t>COMISION MUNICIPAL DE AGUA POTABLE Y ALCANTARILLADO DEL MUNICIPIO DE VICTORIA,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</si>
</sst>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"/>
      <name val="Arial"/>
      <family val="2"/>
    </font>
    <font>
      <sz val="10.5"/>
      <name val="Arial"/>
      <family val="2"/>
    </font>
    <font>
      <sz val="10"/>
      <color theme="1"/>
      <name val="Calibri"/>
      <family val="2"/>
      <scheme val="minor"/>
    </font>
    <font>
      <b/>
      <sz val="10.5"/>
      <color rgb="FF000000"/>
      <name val="Arial"/>
      <family val="2"/>
    </font>
    <font>
      <sz val="10.5"/>
      <color theme="1"/>
      <name val="Arial"/>
      <family val="2"/>
    </font>
    <font>
      <sz val="10.5"/>
      <name val="Calibri"/>
      <family val="2"/>
      <scheme val="minor"/>
    </font>
    <font>
      <sz val="10.5"/>
      <color rgb="FF000000"/>
      <name val="Calibri"/>
      <family val="2"/>
      <scheme val="minor"/>
    </font>
    <font>
      <b/>
      <sz val="10.5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0.5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3" fontId="1" fillId="0" borderId="0" xfId="1" applyNumberFormat="1" applyAlignment="1">
      <alignment vertical="center"/>
    </xf>
    <xf numFmtId="0" fontId="2" fillId="0" borderId="0" xfId="1" applyFont="1" applyAlignment="1">
      <alignment wrapText="1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3" fontId="2" fillId="0" borderId="0" xfId="1" applyNumberFormat="1" applyFont="1" applyAlignment="1">
      <alignment vertical="center"/>
    </xf>
    <xf numFmtId="3" fontId="2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right" vertical="center" wrapText="1"/>
    </xf>
    <xf numFmtId="0" fontId="5" fillId="0" borderId="1" xfId="2" applyFont="1" applyBorder="1" applyAlignment="1">
      <alignment horizontal="center"/>
    </xf>
    <xf numFmtId="0" fontId="6" fillId="0" borderId="0" xfId="1" applyFont="1" applyAlignment="1">
      <alignment vertical="center"/>
    </xf>
    <xf numFmtId="3" fontId="6" fillId="0" borderId="0" xfId="1" applyNumberFormat="1" applyFont="1" applyAlignment="1">
      <alignment vertical="center"/>
    </xf>
    <xf numFmtId="3" fontId="7" fillId="2" borderId="2" xfId="1" applyNumberFormat="1" applyFont="1" applyFill="1" applyBorder="1" applyAlignment="1">
      <alignment horizontal="right" vertical="center"/>
    </xf>
    <xf numFmtId="0" fontId="7" fillId="2" borderId="3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/>
    </xf>
    <xf numFmtId="3" fontId="3" fillId="2" borderId="4" xfId="1" applyNumberFormat="1" applyFont="1" applyFill="1" applyBorder="1" applyAlignment="1">
      <alignment horizontal="center" vertical="center"/>
    </xf>
    <xf numFmtId="3" fontId="2" fillId="0" borderId="5" xfId="1" applyNumberFormat="1" applyFont="1" applyBorder="1" applyAlignment="1">
      <alignment vertical="center"/>
    </xf>
    <xf numFmtId="3" fontId="2" fillId="0" borderId="6" xfId="1" applyNumberFormat="1" applyFont="1" applyBorder="1" applyAlignment="1">
      <alignment vertical="center"/>
    </xf>
    <xf numFmtId="3" fontId="2" fillId="0" borderId="7" xfId="1" applyNumberFormat="1" applyFont="1" applyBorder="1" applyAlignment="1">
      <alignment vertical="center"/>
    </xf>
    <xf numFmtId="3" fontId="2" fillId="0" borderId="6" xfId="1" applyNumberFormat="1" applyFont="1" applyBorder="1" applyAlignment="1">
      <alignment wrapText="1"/>
    </xf>
    <xf numFmtId="3" fontId="2" fillId="0" borderId="7" xfId="1" applyNumberFormat="1" applyFont="1" applyBorder="1"/>
    <xf numFmtId="3" fontId="3" fillId="0" borderId="8" xfId="1" applyNumberFormat="1" applyFont="1" applyBorder="1" applyAlignment="1">
      <alignment horizontal="center" vertical="center"/>
    </xf>
    <xf numFmtId="3" fontId="2" fillId="0" borderId="2" xfId="1" applyNumberFormat="1" applyFont="1" applyBorder="1" applyAlignment="1">
      <alignment vertical="center"/>
    </xf>
    <xf numFmtId="164" fontId="9" fillId="0" borderId="2" xfId="3" applyNumberFormat="1" applyFont="1" applyFill="1" applyBorder="1" applyAlignment="1">
      <alignment horizontal="right" vertical="top"/>
    </xf>
    <xf numFmtId="164" fontId="9" fillId="0" borderId="3" xfId="3" applyNumberFormat="1" applyFont="1" applyFill="1" applyBorder="1" applyAlignment="1">
      <alignment horizontal="right" vertical="top"/>
    </xf>
    <xf numFmtId="164" fontId="9" fillId="3" borderId="2" xfId="3" applyNumberFormat="1" applyFont="1" applyFill="1" applyBorder="1" applyAlignment="1">
      <alignment horizontal="right" vertical="top"/>
    </xf>
    <xf numFmtId="0" fontId="9" fillId="0" borderId="3" xfId="1" applyFont="1" applyBorder="1" applyAlignment="1">
      <alignment horizontal="left" vertical="top" wrapText="1"/>
    </xf>
    <xf numFmtId="0" fontId="9" fillId="0" borderId="2" xfId="1" applyFont="1" applyBorder="1" applyAlignment="1">
      <alignment horizontal="left" vertical="top"/>
    </xf>
    <xf numFmtId="0" fontId="10" fillId="0" borderId="9" xfId="1" applyFont="1" applyBorder="1" applyAlignment="1">
      <alignment horizontal="left" vertical="top"/>
    </xf>
    <xf numFmtId="164" fontId="9" fillId="4" borderId="7" xfId="3" applyNumberFormat="1" applyFont="1" applyFill="1" applyBorder="1" applyAlignment="1">
      <alignment horizontal="right" vertical="top"/>
    </xf>
    <xf numFmtId="0" fontId="9" fillId="4" borderId="6" xfId="1" applyFont="1" applyFill="1" applyBorder="1" applyAlignment="1">
      <alignment horizontal="left" vertical="top" wrapText="1"/>
    </xf>
    <xf numFmtId="0" fontId="9" fillId="4" borderId="7" xfId="1" applyFont="1" applyFill="1" applyBorder="1" applyAlignment="1">
      <alignment horizontal="left" vertical="top"/>
    </xf>
    <xf numFmtId="0" fontId="10" fillId="4" borderId="8" xfId="1" applyFont="1" applyFill="1" applyBorder="1" applyAlignment="1">
      <alignment horizontal="left" vertical="top"/>
    </xf>
    <xf numFmtId="164" fontId="11" fillId="2" borderId="7" xfId="3" applyNumberFormat="1" applyFont="1" applyFill="1" applyBorder="1" applyAlignment="1">
      <alignment horizontal="right" vertical="top"/>
    </xf>
    <xf numFmtId="0" fontId="11" fillId="2" borderId="6" xfId="1" applyFont="1" applyFill="1" applyBorder="1" applyAlignment="1">
      <alignment horizontal="left" vertical="top" wrapText="1"/>
    </xf>
    <xf numFmtId="0" fontId="11" fillId="2" borderId="7" xfId="1" applyFont="1" applyFill="1" applyBorder="1" applyAlignment="1">
      <alignment horizontal="left" vertical="top"/>
    </xf>
    <xf numFmtId="0" fontId="12" fillId="2" borderId="8" xfId="1" applyFont="1" applyFill="1" applyBorder="1" applyAlignment="1">
      <alignment horizontal="left" vertical="top"/>
    </xf>
    <xf numFmtId="164" fontId="9" fillId="0" borderId="7" xfId="3" applyNumberFormat="1" applyFont="1" applyFill="1" applyBorder="1" applyAlignment="1">
      <alignment horizontal="right" vertical="top"/>
    </xf>
    <xf numFmtId="164" fontId="9" fillId="0" borderId="6" xfId="3" applyNumberFormat="1" applyFont="1" applyFill="1" applyBorder="1" applyAlignment="1">
      <alignment horizontal="right" vertical="top"/>
    </xf>
    <xf numFmtId="164" fontId="9" fillId="3" borderId="7" xfId="3" applyNumberFormat="1" applyFont="1" applyFill="1" applyBorder="1" applyAlignment="1">
      <alignment horizontal="right" vertical="top"/>
    </xf>
    <xf numFmtId="0" fontId="9" fillId="0" borderId="6" xfId="1" applyFont="1" applyBorder="1" applyAlignment="1">
      <alignment horizontal="left" vertical="top" wrapText="1"/>
    </xf>
    <xf numFmtId="0" fontId="9" fillId="0" borderId="7" xfId="1" applyFont="1" applyBorder="1" applyAlignment="1">
      <alignment horizontal="left" vertical="top"/>
    </xf>
    <xf numFmtId="0" fontId="10" fillId="0" borderId="8" xfId="1" applyFont="1" applyBorder="1" applyAlignment="1">
      <alignment horizontal="left" vertical="top"/>
    </xf>
    <xf numFmtId="164" fontId="9" fillId="4" borderId="6" xfId="3" applyNumberFormat="1" applyFont="1" applyFill="1" applyBorder="1" applyAlignment="1">
      <alignment horizontal="right" vertical="top"/>
    </xf>
    <xf numFmtId="164" fontId="11" fillId="2" borderId="6" xfId="3" applyNumberFormat="1" applyFont="1" applyFill="1" applyBorder="1" applyAlignment="1">
      <alignment horizontal="right" vertical="top"/>
    </xf>
    <xf numFmtId="0" fontId="6" fillId="0" borderId="0" xfId="1" applyFont="1" applyAlignment="1">
      <alignment vertical="center" wrapText="1"/>
    </xf>
    <xf numFmtId="3" fontId="6" fillId="0" borderId="0" xfId="1" applyNumberFormat="1" applyFont="1" applyAlignment="1">
      <alignment vertical="center" wrapText="1"/>
    </xf>
    <xf numFmtId="3" fontId="2" fillId="0" borderId="7" xfId="1" applyNumberFormat="1" applyFont="1" applyBorder="1" applyAlignment="1">
      <alignment vertical="center" wrapText="1"/>
    </xf>
    <xf numFmtId="164" fontId="9" fillId="0" borderId="6" xfId="3" applyNumberFormat="1" applyFont="1" applyFill="1" applyBorder="1" applyAlignment="1">
      <alignment horizontal="right" vertical="top" wrapText="1"/>
    </xf>
    <xf numFmtId="164" fontId="9" fillId="0" borderId="7" xfId="3" applyNumberFormat="1" applyFont="1" applyFill="1" applyBorder="1" applyAlignment="1">
      <alignment horizontal="right" vertical="top" wrapText="1"/>
    </xf>
    <xf numFmtId="0" fontId="9" fillId="0" borderId="7" xfId="1" applyFont="1" applyBorder="1" applyAlignment="1">
      <alignment horizontal="left" vertical="top" wrapText="1"/>
    </xf>
    <xf numFmtId="0" fontId="10" fillId="0" borderId="8" xfId="1" applyFont="1" applyBorder="1" applyAlignment="1">
      <alignment horizontal="left" vertical="top" wrapText="1"/>
    </xf>
    <xf numFmtId="3" fontId="13" fillId="0" borderId="0" xfId="1" applyNumberFormat="1" applyFont="1" applyAlignment="1">
      <alignment horizontal="center" vertical="center" wrapText="1"/>
    </xf>
    <xf numFmtId="164" fontId="11" fillId="2" borderId="10" xfId="3" applyNumberFormat="1" applyFont="1" applyFill="1" applyBorder="1" applyAlignment="1">
      <alignment horizontal="right" vertical="top"/>
    </xf>
    <xf numFmtId="164" fontId="11" fillId="2" borderId="11" xfId="3" applyNumberFormat="1" applyFont="1" applyFill="1" applyBorder="1" applyAlignment="1">
      <alignment horizontal="right" vertical="top"/>
    </xf>
    <xf numFmtId="0" fontId="11" fillId="2" borderId="11" xfId="1" applyFont="1" applyFill="1" applyBorder="1" applyAlignment="1">
      <alignment horizontal="left" vertical="top" wrapText="1"/>
    </xf>
    <xf numFmtId="0" fontId="11" fillId="2" borderId="10" xfId="1" applyFont="1" applyFill="1" applyBorder="1" applyAlignment="1">
      <alignment horizontal="left" vertical="top"/>
    </xf>
    <xf numFmtId="0" fontId="12" fillId="2" borderId="12" xfId="1" applyFont="1" applyFill="1" applyBorder="1" applyAlignment="1">
      <alignment horizontal="left" vertical="top"/>
    </xf>
    <xf numFmtId="0" fontId="2" fillId="0" borderId="13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3" fontId="4" fillId="0" borderId="0" xfId="1" applyNumberFormat="1" applyFont="1" applyAlignment="1">
      <alignment horizontal="center" vertical="center" wrapText="1"/>
    </xf>
    <xf numFmtId="3" fontId="5" fillId="2" borderId="15" xfId="1" applyNumberFormat="1" applyFont="1" applyFill="1" applyBorder="1" applyAlignment="1">
      <alignment horizontal="center" vertical="center" wrapText="1"/>
    </xf>
    <xf numFmtId="3" fontId="5" fillId="2" borderId="16" xfId="1" applyNumberFormat="1" applyFont="1" applyFill="1" applyBorder="1" applyAlignment="1">
      <alignment horizontal="center" vertical="center" wrapText="1"/>
    </xf>
    <xf numFmtId="3" fontId="5" fillId="2" borderId="17" xfId="1" applyNumberFormat="1" applyFont="1" applyFill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3" fontId="15" fillId="0" borderId="0" xfId="1" applyNumberFormat="1" applyFont="1" applyAlignment="1">
      <alignment horizontal="center" vertical="center" wrapText="1"/>
    </xf>
    <xf numFmtId="3" fontId="14" fillId="2" borderId="18" xfId="1" applyNumberFormat="1" applyFont="1" applyFill="1" applyBorder="1" applyAlignment="1">
      <alignment horizontal="center" vertical="center" wrapText="1"/>
    </xf>
    <xf numFmtId="3" fontId="14" fillId="2" borderId="11" xfId="1" applyNumberFormat="1" applyFont="1" applyFill="1" applyBorder="1" applyAlignment="1">
      <alignment horizontal="center" vertical="center" wrapText="1"/>
    </xf>
    <xf numFmtId="3" fontId="14" fillId="2" borderId="12" xfId="1" applyNumberFormat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4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4" fillId="0" borderId="21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18" fillId="0" borderId="0" xfId="1" applyFont="1" applyAlignment="1">
      <alignment horizontal="center" vertical="center"/>
    </xf>
    <xf numFmtId="0" fontId="14" fillId="0" borderId="13" xfId="1" applyFont="1" applyBorder="1" applyAlignment="1">
      <alignment horizontal="center"/>
    </xf>
    <xf numFmtId="0" fontId="14" fillId="0" borderId="1" xfId="1" applyFont="1" applyBorder="1" applyAlignment="1">
      <alignment horizontal="center"/>
    </xf>
    <xf numFmtId="0" fontId="14" fillId="0" borderId="14" xfId="1" applyFont="1" applyBorder="1" applyAlignment="1">
      <alignment horizontal="center"/>
    </xf>
  </cellXfs>
  <cellStyles count="4">
    <cellStyle name="Millares 2" xfId="3" xr:uid="{FB79EDC7-409E-3F46-AA08-E968691002E2}"/>
    <cellStyle name="Normal" xfId="0" builtinId="0"/>
    <cellStyle name="Normal 2" xfId="1" xr:uid="{5169D053-731F-D647-B5E3-048AE22E21FF}"/>
    <cellStyle name="Normal 2 2" xfId="2" xr:uid="{DDABAE97-F68F-B142-A7EF-479A7FD3B8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52445</xdr:colOff>
      <xdr:row>1</xdr:row>
      <xdr:rowOff>42459</xdr:rowOff>
    </xdr:from>
    <xdr:ext cx="1219979" cy="594984"/>
    <xdr:pic>
      <xdr:nvPicPr>
        <xdr:cNvPr id="2" name="1 Imagen" descr="logo_MunOct2018.png">
          <a:extLst>
            <a:ext uri="{FF2B5EF4-FFF2-40B4-BE49-F238E27FC236}">
              <a16:creationId xmlns:a16="http://schemas.microsoft.com/office/drawing/2014/main" id="{45288218-C281-5349-83BD-8447935CA0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445" y="232959"/>
          <a:ext cx="1219979" cy="594984"/>
        </a:xfrm>
        <a:prstGeom prst="rect">
          <a:avLst/>
        </a:prstGeom>
      </xdr:spPr>
    </xdr:pic>
    <xdr:clientData/>
  </xdr:oneCellAnchor>
  <xdr:oneCellAnchor>
    <xdr:from>
      <xdr:col>7</xdr:col>
      <xdr:colOff>652096</xdr:colOff>
      <xdr:row>1</xdr:row>
      <xdr:rowOff>62924</xdr:rowOff>
    </xdr:from>
    <xdr:ext cx="1201616" cy="739142"/>
    <xdr:pic>
      <xdr:nvPicPr>
        <xdr:cNvPr id="3" name="2 Imagen" descr="logo_COMAPAOct2018.png">
          <a:extLst>
            <a:ext uri="{FF2B5EF4-FFF2-40B4-BE49-F238E27FC236}">
              <a16:creationId xmlns:a16="http://schemas.microsoft.com/office/drawing/2014/main" id="{5FE159FF-60AE-A541-B89E-F10F773F94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786196" y="253424"/>
          <a:ext cx="1201616" cy="739142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Valhalla/PENDIENTES%20DE%20TRANSPARTENCIA/2020/1ER%20TRIM%202020/2)%20Estados%20e%20Informacion%20Presupues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.1.2"/>
      <sheetName val="9.2"/>
      <sheetName val="9.3"/>
      <sheetName val="9.4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456B8-AB92-CA47-A90B-A13BD6E1059F}">
  <sheetPr>
    <tabColor theme="9" tint="-0.249977111117893"/>
  </sheetPr>
  <dimension ref="A1:K226"/>
  <sheetViews>
    <sheetView tabSelected="1" zoomScale="115" zoomScaleNormal="115" zoomScalePageLayoutView="110" workbookViewId="0">
      <selection activeCell="L9" sqref="L9"/>
    </sheetView>
  </sheetViews>
  <sheetFormatPr baseColWidth="10" defaultColWidth="11.5" defaultRowHeight="15" x14ac:dyDescent="0.2"/>
  <cols>
    <col min="1" max="1" width="4.5" style="5" bestFit="1" customWidth="1"/>
    <col min="2" max="2" width="5.33203125" style="4" bestFit="1" customWidth="1"/>
    <col min="3" max="3" width="55.6640625" style="3" customWidth="1"/>
    <col min="4" max="4" width="12.5" style="2" bestFit="1" customWidth="1"/>
    <col min="5" max="5" width="15.5" style="2" customWidth="1"/>
    <col min="6" max="6" width="13" style="2" customWidth="1"/>
    <col min="7" max="7" width="13.33203125" style="2" customWidth="1"/>
    <col min="8" max="8" width="11.5" style="2" bestFit="1" customWidth="1"/>
    <col min="9" max="9" width="15.1640625" style="2" customWidth="1"/>
    <col min="10" max="10" width="5.33203125" style="1" customWidth="1"/>
    <col min="11" max="16384" width="11.5" style="1"/>
  </cols>
  <sheetData>
    <row r="1" spans="1:10" ht="16" x14ac:dyDescent="0.15">
      <c r="A1" s="92" t="s">
        <v>170</v>
      </c>
      <c r="B1" s="91"/>
      <c r="C1" s="91"/>
      <c r="D1" s="91"/>
      <c r="E1" s="91"/>
      <c r="F1" s="91"/>
      <c r="G1" s="91"/>
      <c r="H1" s="91"/>
      <c r="I1" s="90"/>
      <c r="J1" s="89"/>
    </row>
    <row r="2" spans="1:10" x14ac:dyDescent="0.2">
      <c r="A2" s="84"/>
      <c r="B2" s="83"/>
      <c r="C2" s="88"/>
      <c r="D2" s="83"/>
      <c r="E2" s="83"/>
      <c r="F2" s="83"/>
      <c r="G2" s="83"/>
      <c r="H2" s="83"/>
      <c r="I2" s="87"/>
      <c r="J2" s="86"/>
    </row>
    <row r="3" spans="1:10" ht="17.25" customHeight="1" x14ac:dyDescent="0.2">
      <c r="A3" s="85" t="s">
        <v>169</v>
      </c>
      <c r="B3" s="82"/>
      <c r="C3" s="82"/>
      <c r="D3" s="82"/>
      <c r="E3" s="82"/>
      <c r="F3" s="82"/>
      <c r="G3" s="82"/>
      <c r="H3" s="82"/>
      <c r="I3" s="81"/>
      <c r="J3" s="79"/>
    </row>
    <row r="4" spans="1:10" ht="17.25" customHeight="1" x14ac:dyDescent="0.2">
      <c r="A4" s="85" t="s">
        <v>168</v>
      </c>
      <c r="B4" s="82"/>
      <c r="C4" s="82"/>
      <c r="D4" s="82"/>
      <c r="E4" s="82"/>
      <c r="F4" s="82"/>
      <c r="G4" s="82"/>
      <c r="H4" s="82"/>
      <c r="I4" s="81"/>
      <c r="J4" s="79"/>
    </row>
    <row r="5" spans="1:10" x14ac:dyDescent="0.2">
      <c r="A5" s="84"/>
      <c r="B5" s="83"/>
      <c r="C5" s="82" t="s">
        <v>167</v>
      </c>
      <c r="D5" s="82"/>
      <c r="E5" s="82"/>
      <c r="F5" s="82"/>
      <c r="G5" s="82"/>
      <c r="H5" s="82"/>
      <c r="I5" s="81"/>
      <c r="J5" s="79"/>
    </row>
    <row r="6" spans="1:10" ht="16" thickBot="1" x14ac:dyDescent="0.25">
      <c r="A6" s="72"/>
      <c r="B6" s="71"/>
      <c r="C6" s="71"/>
      <c r="D6" s="71"/>
      <c r="E6" s="71"/>
      <c r="F6" s="71"/>
      <c r="G6" s="71"/>
      <c r="H6" s="71"/>
      <c r="I6" s="80"/>
      <c r="J6" s="79"/>
    </row>
    <row r="7" spans="1:10" s="14" customFormat="1" ht="14" x14ac:dyDescent="0.2">
      <c r="A7" s="78" t="s">
        <v>166</v>
      </c>
      <c r="B7" s="77"/>
      <c r="C7" s="77"/>
      <c r="D7" s="76" t="s">
        <v>165</v>
      </c>
      <c r="E7" s="75"/>
      <c r="F7" s="75"/>
      <c r="G7" s="75"/>
      <c r="H7" s="75"/>
      <c r="I7" s="74"/>
      <c r="J7" s="73"/>
    </row>
    <row r="8" spans="1:10" s="14" customFormat="1" ht="42" customHeight="1" thickBot="1" x14ac:dyDescent="0.25">
      <c r="A8" s="72"/>
      <c r="B8" s="71"/>
      <c r="C8" s="71"/>
      <c r="D8" s="70" t="s">
        <v>164</v>
      </c>
      <c r="E8" s="69" t="s">
        <v>163</v>
      </c>
      <c r="F8" s="69" t="s">
        <v>162</v>
      </c>
      <c r="G8" s="69" t="s">
        <v>161</v>
      </c>
      <c r="H8" s="69" t="s">
        <v>160</v>
      </c>
      <c r="I8" s="68" t="s">
        <v>159</v>
      </c>
      <c r="J8" s="67"/>
    </row>
    <row r="9" spans="1:10" s="14" customFormat="1" ht="16" thickBot="1" x14ac:dyDescent="0.25">
      <c r="A9" s="66"/>
      <c r="B9" s="65"/>
      <c r="C9" s="64"/>
      <c r="D9" s="63"/>
      <c r="E9" s="63"/>
      <c r="F9" s="63"/>
      <c r="G9" s="63"/>
      <c r="H9" s="63"/>
      <c r="I9" s="62"/>
    </row>
    <row r="10" spans="1:10" s="14" customFormat="1" ht="16" x14ac:dyDescent="0.2">
      <c r="A10" s="61" t="s">
        <v>158</v>
      </c>
      <c r="B10" s="60"/>
      <c r="C10" s="59" t="s">
        <v>157</v>
      </c>
      <c r="D10" s="57">
        <f>+D11+D13+D15+D20+D25+D29</f>
        <v>153040949.34999999</v>
      </c>
      <c r="E10" s="57">
        <f>+E11+E13+E15+E20+E25+E29</f>
        <v>0</v>
      </c>
      <c r="F10" s="58">
        <f>+F11+F13+F15+F20+F25+F29</f>
        <v>153040949.34999999</v>
      </c>
      <c r="G10" s="57">
        <f>+G11+G13+G15+G20+G25+G29</f>
        <v>31483921.859999999</v>
      </c>
      <c r="H10" s="58">
        <f>+H11+H13+H15+H20+H25+H29</f>
        <v>26939997.59</v>
      </c>
      <c r="I10" s="57">
        <f>+F10-G10</f>
        <v>121557027.48999999</v>
      </c>
      <c r="J10" s="56"/>
    </row>
    <row r="11" spans="1:10" s="14" customFormat="1" ht="16" x14ac:dyDescent="0.2">
      <c r="A11" s="36"/>
      <c r="B11" s="35" t="s">
        <v>156</v>
      </c>
      <c r="C11" s="34" t="s">
        <v>155</v>
      </c>
      <c r="D11" s="33">
        <f>+D12</f>
        <v>54600000</v>
      </c>
      <c r="E11" s="33">
        <f>+E12</f>
        <v>0</v>
      </c>
      <c r="F11" s="47">
        <f>+F12</f>
        <v>54600000</v>
      </c>
      <c r="G11" s="33">
        <f>+G12</f>
        <v>12181112.98</v>
      </c>
      <c r="H11" s="47">
        <f>+H12</f>
        <v>12181112.98</v>
      </c>
      <c r="I11" s="33">
        <f>+F11-G11</f>
        <v>42418887.019999996</v>
      </c>
      <c r="J11" s="15"/>
    </row>
    <row r="12" spans="1:10" s="14" customFormat="1" ht="16" x14ac:dyDescent="0.2">
      <c r="A12" s="46"/>
      <c r="B12" s="45">
        <v>113</v>
      </c>
      <c r="C12" s="44" t="s">
        <v>154</v>
      </c>
      <c r="D12" s="41">
        <v>54600000</v>
      </c>
      <c r="E12" s="41">
        <v>0</v>
      </c>
      <c r="F12" s="42">
        <f>+D12+E12</f>
        <v>54600000</v>
      </c>
      <c r="G12" s="41">
        <v>12181112.98</v>
      </c>
      <c r="H12" s="42">
        <v>12181112.98</v>
      </c>
      <c r="I12" s="22">
        <f>+F12-G12</f>
        <v>42418887.019999996</v>
      </c>
    </row>
    <row r="13" spans="1:10" s="14" customFormat="1" ht="16" x14ac:dyDescent="0.2">
      <c r="A13" s="36"/>
      <c r="B13" s="35" t="s">
        <v>153</v>
      </c>
      <c r="C13" s="34" t="s">
        <v>152</v>
      </c>
      <c r="D13" s="33">
        <f>+D14</f>
        <v>29000000</v>
      </c>
      <c r="E13" s="33">
        <f>+E14</f>
        <v>0</v>
      </c>
      <c r="F13" s="47">
        <f>+F14</f>
        <v>29000000</v>
      </c>
      <c r="G13" s="33">
        <f>+G14</f>
        <v>5794957.3600000003</v>
      </c>
      <c r="H13" s="47">
        <f>+H14</f>
        <v>5794957.3600000003</v>
      </c>
      <c r="I13" s="33">
        <f>+F13-G13</f>
        <v>23205042.640000001</v>
      </c>
      <c r="J13" s="15"/>
    </row>
    <row r="14" spans="1:10" s="14" customFormat="1" ht="16" x14ac:dyDescent="0.2">
      <c r="A14" s="46"/>
      <c r="B14" s="45">
        <v>122</v>
      </c>
      <c r="C14" s="44" t="s">
        <v>151</v>
      </c>
      <c r="D14" s="41">
        <v>29000000</v>
      </c>
      <c r="E14" s="41">
        <v>0</v>
      </c>
      <c r="F14" s="42">
        <f>+D14+E14</f>
        <v>29000000</v>
      </c>
      <c r="G14" s="41">
        <v>5794957.3600000003</v>
      </c>
      <c r="H14" s="42">
        <v>5794957.3600000003</v>
      </c>
      <c r="I14" s="22">
        <f>+F14-G14</f>
        <v>23205042.640000001</v>
      </c>
      <c r="J14" s="15"/>
    </row>
    <row r="15" spans="1:10" s="14" customFormat="1" ht="16" x14ac:dyDescent="0.2">
      <c r="A15" s="36"/>
      <c r="B15" s="35" t="s">
        <v>150</v>
      </c>
      <c r="C15" s="34" t="s">
        <v>149</v>
      </c>
      <c r="D15" s="33">
        <f>+D16+D17+D18+D19</f>
        <v>27592000</v>
      </c>
      <c r="E15" s="33">
        <f>+E16+E17+E18+E19</f>
        <v>0</v>
      </c>
      <c r="F15" s="47">
        <f>+D15+E15</f>
        <v>27592000</v>
      </c>
      <c r="G15" s="33">
        <f>+G16+G17+G18+G19</f>
        <v>2602578.12</v>
      </c>
      <c r="H15" s="47">
        <f>+H16+H17+H18+H19</f>
        <v>2602578.12</v>
      </c>
      <c r="I15" s="33">
        <f>+F15-G15</f>
        <v>24989421.879999999</v>
      </c>
      <c r="J15" s="15"/>
    </row>
    <row r="16" spans="1:10" s="14" customFormat="1" ht="16" x14ac:dyDescent="0.2">
      <c r="A16" s="46"/>
      <c r="B16" s="45">
        <v>131</v>
      </c>
      <c r="C16" s="44" t="s">
        <v>148</v>
      </c>
      <c r="D16" s="41">
        <v>312000</v>
      </c>
      <c r="E16" s="41">
        <v>0</v>
      </c>
      <c r="F16" s="42">
        <f>+D16+E16</f>
        <v>312000</v>
      </c>
      <c r="G16" s="41">
        <v>101268.88</v>
      </c>
      <c r="H16" s="42">
        <v>101268.88</v>
      </c>
      <c r="I16" s="22">
        <f>+F16-G16</f>
        <v>210731.12</v>
      </c>
      <c r="J16" s="15"/>
    </row>
    <row r="17" spans="1:10" s="14" customFormat="1" ht="16" x14ac:dyDescent="0.2">
      <c r="A17" s="46"/>
      <c r="B17" s="45">
        <v>132</v>
      </c>
      <c r="C17" s="44" t="s">
        <v>147</v>
      </c>
      <c r="D17" s="41">
        <v>9040000</v>
      </c>
      <c r="E17" s="41">
        <v>0</v>
      </c>
      <c r="F17" s="42">
        <f>+D17+E17</f>
        <v>9040000</v>
      </c>
      <c r="G17" s="41">
        <v>293282.11</v>
      </c>
      <c r="H17" s="42">
        <v>293282.11</v>
      </c>
      <c r="I17" s="22">
        <f>+F17-G17</f>
        <v>8746717.8900000006</v>
      </c>
      <c r="J17" s="15"/>
    </row>
    <row r="18" spans="1:10" s="14" customFormat="1" ht="16" x14ac:dyDescent="0.2">
      <c r="A18" s="46"/>
      <c r="B18" s="45">
        <v>133</v>
      </c>
      <c r="C18" s="44" t="s">
        <v>146</v>
      </c>
      <c r="D18" s="41">
        <v>2640000</v>
      </c>
      <c r="E18" s="41">
        <v>0</v>
      </c>
      <c r="F18" s="42">
        <f>+D18+E18</f>
        <v>2640000</v>
      </c>
      <c r="G18" s="41">
        <v>433799.6</v>
      </c>
      <c r="H18" s="42">
        <v>433799.6</v>
      </c>
      <c r="I18" s="22">
        <f>+F18-G18</f>
        <v>2206200.4</v>
      </c>
      <c r="J18" s="15"/>
    </row>
    <row r="19" spans="1:10" s="14" customFormat="1" ht="16" x14ac:dyDescent="0.2">
      <c r="A19" s="46"/>
      <c r="B19" s="45">
        <v>134</v>
      </c>
      <c r="C19" s="44" t="s">
        <v>145</v>
      </c>
      <c r="D19" s="41">
        <v>15600000</v>
      </c>
      <c r="E19" s="41">
        <v>0</v>
      </c>
      <c r="F19" s="42">
        <f>+D19+E19</f>
        <v>15600000</v>
      </c>
      <c r="G19" s="41">
        <v>1774227.53</v>
      </c>
      <c r="H19" s="42">
        <v>1774227.53</v>
      </c>
      <c r="I19" s="22">
        <f>+F19-G19</f>
        <v>13825772.470000001</v>
      </c>
      <c r="J19" s="15"/>
    </row>
    <row r="20" spans="1:10" s="14" customFormat="1" ht="16" x14ac:dyDescent="0.2">
      <c r="A20" s="36"/>
      <c r="B20" s="35" t="s">
        <v>144</v>
      </c>
      <c r="C20" s="34" t="s">
        <v>143</v>
      </c>
      <c r="D20" s="33">
        <f>+D21+D22+D23+D24</f>
        <v>25152349.349999998</v>
      </c>
      <c r="E20" s="33">
        <f>+E21+E22+E23+E24</f>
        <v>0</v>
      </c>
      <c r="F20" s="47">
        <f>+D20+E20</f>
        <v>25152349.349999998</v>
      </c>
      <c r="G20" s="33">
        <f>+G21+G22+G23+G24</f>
        <v>4952611.1899999995</v>
      </c>
      <c r="H20" s="47">
        <f>+H21+H22+H23+H24</f>
        <v>1350993.9</v>
      </c>
      <c r="I20" s="33">
        <f>+F20-G20</f>
        <v>20199738.159999996</v>
      </c>
      <c r="J20" s="15"/>
    </row>
    <row r="21" spans="1:10" s="14" customFormat="1" ht="16" x14ac:dyDescent="0.2">
      <c r="A21" s="46"/>
      <c r="B21" s="45">
        <v>141</v>
      </c>
      <c r="C21" s="44" t="s">
        <v>142</v>
      </c>
      <c r="D21" s="41">
        <v>12273551.6</v>
      </c>
      <c r="E21" s="41">
        <v>0</v>
      </c>
      <c r="F21" s="42">
        <f>+D21+E21</f>
        <v>12273551.6</v>
      </c>
      <c r="G21" s="41">
        <v>4533305.3099999996</v>
      </c>
      <c r="H21" s="42">
        <v>931688.02</v>
      </c>
      <c r="I21" s="22">
        <f>+F21-G21</f>
        <v>7740246.29</v>
      </c>
      <c r="J21" s="15"/>
    </row>
    <row r="22" spans="1:10" s="14" customFormat="1" ht="16" x14ac:dyDescent="0.2">
      <c r="A22" s="46"/>
      <c r="B22" s="45">
        <v>142</v>
      </c>
      <c r="C22" s="44" t="s">
        <v>141</v>
      </c>
      <c r="D22" s="41">
        <v>5927762.9400000004</v>
      </c>
      <c r="E22" s="41">
        <v>0</v>
      </c>
      <c r="F22" s="42">
        <f>+D22+E22</f>
        <v>5927762.9400000004</v>
      </c>
      <c r="G22" s="41">
        <v>0</v>
      </c>
      <c r="H22" s="42">
        <v>0</v>
      </c>
      <c r="I22" s="22">
        <f>+F22-G22</f>
        <v>5927762.9400000004</v>
      </c>
      <c r="J22" s="15"/>
    </row>
    <row r="23" spans="1:10" s="14" customFormat="1" ht="16" x14ac:dyDescent="0.2">
      <c r="A23" s="46"/>
      <c r="B23" s="45">
        <v>143</v>
      </c>
      <c r="C23" s="44" t="s">
        <v>140</v>
      </c>
      <c r="D23" s="41">
        <v>6151034.8099999996</v>
      </c>
      <c r="E23" s="41">
        <v>0</v>
      </c>
      <c r="F23" s="42">
        <f>+D23+E23</f>
        <v>6151034.8099999996</v>
      </c>
      <c r="G23" s="41">
        <v>0</v>
      </c>
      <c r="H23" s="42">
        <v>0</v>
      </c>
      <c r="I23" s="22">
        <f>+F23-G23</f>
        <v>6151034.8099999996</v>
      </c>
      <c r="J23" s="15"/>
    </row>
    <row r="24" spans="1:10" s="14" customFormat="1" ht="16" x14ac:dyDescent="0.2">
      <c r="A24" s="46"/>
      <c r="B24" s="45">
        <v>144</v>
      </c>
      <c r="C24" s="44" t="s">
        <v>139</v>
      </c>
      <c r="D24" s="41">
        <v>800000</v>
      </c>
      <c r="E24" s="41">
        <v>0</v>
      </c>
      <c r="F24" s="42">
        <f>+D24+E24</f>
        <v>800000</v>
      </c>
      <c r="G24" s="41">
        <v>419305.88</v>
      </c>
      <c r="H24" s="42">
        <v>419305.88</v>
      </c>
      <c r="I24" s="22">
        <f>+F24-G24</f>
        <v>380694.12</v>
      </c>
      <c r="J24" s="15"/>
    </row>
    <row r="25" spans="1:10" s="14" customFormat="1" ht="16" x14ac:dyDescent="0.2">
      <c r="A25" s="36"/>
      <c r="B25" s="35" t="s">
        <v>138</v>
      </c>
      <c r="C25" s="34" t="s">
        <v>137</v>
      </c>
      <c r="D25" s="33">
        <f>+D27+D28+D26</f>
        <v>16318600</v>
      </c>
      <c r="E25" s="33">
        <f>+E27+E28+E26</f>
        <v>0</v>
      </c>
      <c r="F25" s="33">
        <f>+F27+F28+F26</f>
        <v>16318600</v>
      </c>
      <c r="G25" s="33">
        <f>+G27+G28+G26</f>
        <v>5802662.2100000009</v>
      </c>
      <c r="H25" s="33">
        <f>+H27+H28+H26</f>
        <v>4860355.2300000004</v>
      </c>
      <c r="I25" s="33">
        <f>+F25-G25</f>
        <v>10515937.789999999</v>
      </c>
      <c r="J25" s="15"/>
    </row>
    <row r="26" spans="1:10" s="14" customFormat="1" ht="16" x14ac:dyDescent="0.2">
      <c r="A26" s="46"/>
      <c r="B26" s="45">
        <v>151</v>
      </c>
      <c r="C26" s="44" t="s">
        <v>136</v>
      </c>
      <c r="D26" s="41">
        <v>0</v>
      </c>
      <c r="E26" s="41">
        <v>0</v>
      </c>
      <c r="F26" s="42">
        <f>+D26+E26</f>
        <v>0</v>
      </c>
      <c r="G26" s="41">
        <v>930306.98</v>
      </c>
      <c r="H26" s="42">
        <v>0</v>
      </c>
      <c r="I26" s="22">
        <f>+F26-G26</f>
        <v>-930306.98</v>
      </c>
      <c r="J26" s="15"/>
    </row>
    <row r="27" spans="1:10" s="14" customFormat="1" ht="16" x14ac:dyDescent="0.2">
      <c r="A27" s="46"/>
      <c r="B27" s="45">
        <v>152</v>
      </c>
      <c r="C27" s="44" t="s">
        <v>135</v>
      </c>
      <c r="D27" s="41">
        <v>3000000</v>
      </c>
      <c r="E27" s="41">
        <v>0</v>
      </c>
      <c r="F27" s="42">
        <f>+D27+E27</f>
        <v>3000000</v>
      </c>
      <c r="G27" s="41">
        <v>78978.53</v>
      </c>
      <c r="H27" s="42">
        <v>78978.53</v>
      </c>
      <c r="I27" s="22">
        <f>+F27-G27</f>
        <v>2921021.47</v>
      </c>
      <c r="J27" s="15"/>
    </row>
    <row r="28" spans="1:10" s="14" customFormat="1" ht="16" x14ac:dyDescent="0.2">
      <c r="A28" s="46"/>
      <c r="B28" s="45">
        <v>154</v>
      </c>
      <c r="C28" s="44" t="s">
        <v>134</v>
      </c>
      <c r="D28" s="41">
        <v>13318600</v>
      </c>
      <c r="E28" s="41">
        <v>0</v>
      </c>
      <c r="F28" s="42">
        <f>+D28+E28</f>
        <v>13318600</v>
      </c>
      <c r="G28" s="41">
        <v>4793376.7</v>
      </c>
      <c r="H28" s="42">
        <v>4781376.7</v>
      </c>
      <c r="I28" s="22">
        <f>+F28-G28</f>
        <v>8525223.3000000007</v>
      </c>
      <c r="J28" s="15"/>
    </row>
    <row r="29" spans="1:10" s="14" customFormat="1" ht="16" x14ac:dyDescent="0.2">
      <c r="A29" s="36"/>
      <c r="B29" s="35" t="s">
        <v>133</v>
      </c>
      <c r="C29" s="34" t="s">
        <v>132</v>
      </c>
      <c r="D29" s="33">
        <f>+D30</f>
        <v>378000</v>
      </c>
      <c r="E29" s="33">
        <f>+E30</f>
        <v>0</v>
      </c>
      <c r="F29" s="47">
        <f>+D29+E29</f>
        <v>378000</v>
      </c>
      <c r="G29" s="33">
        <f>+G30</f>
        <v>150000</v>
      </c>
      <c r="H29" s="47">
        <f>+H30</f>
        <v>150000</v>
      </c>
      <c r="I29" s="33">
        <f>+F29-G29</f>
        <v>228000</v>
      </c>
      <c r="J29" s="15"/>
    </row>
    <row r="30" spans="1:10" s="14" customFormat="1" ht="16" x14ac:dyDescent="0.2">
      <c r="A30" s="46"/>
      <c r="B30" s="45">
        <v>171</v>
      </c>
      <c r="C30" s="44" t="s">
        <v>131</v>
      </c>
      <c r="D30" s="41">
        <v>378000</v>
      </c>
      <c r="E30" s="41">
        <v>0</v>
      </c>
      <c r="F30" s="42">
        <f>+D30+E30</f>
        <v>378000</v>
      </c>
      <c r="G30" s="41">
        <v>150000</v>
      </c>
      <c r="H30" s="42">
        <v>150000</v>
      </c>
      <c r="I30" s="22">
        <f>+F30-G30</f>
        <v>228000</v>
      </c>
      <c r="J30" s="15"/>
    </row>
    <row r="31" spans="1:10" s="14" customFormat="1" ht="16" x14ac:dyDescent="0.2">
      <c r="A31" s="40" t="s">
        <v>130</v>
      </c>
      <c r="B31" s="39"/>
      <c r="C31" s="38" t="s">
        <v>129</v>
      </c>
      <c r="D31" s="37">
        <f>+D32+D38+D40+D42+D49+D52+D54+D56</f>
        <v>27676369.059999999</v>
      </c>
      <c r="E31" s="37">
        <f>+E32+E38+E40+E42+E49+E52+E54+E56</f>
        <v>299000</v>
      </c>
      <c r="F31" s="48">
        <f>+D31+E31</f>
        <v>27975369.059999999</v>
      </c>
      <c r="G31" s="37">
        <f>+G32+G38+G40+G42+G49+G52+G54+G56</f>
        <v>2691850.0300000003</v>
      </c>
      <c r="H31" s="48">
        <f>+H32+H38+H40+H42+H49+H52+H54+H56</f>
        <v>1505667.85</v>
      </c>
      <c r="I31" s="37">
        <f>+F31-G31</f>
        <v>25283519.029999997</v>
      </c>
      <c r="J31" s="15"/>
    </row>
    <row r="32" spans="1:10" s="14" customFormat="1" ht="32" x14ac:dyDescent="0.2">
      <c r="A32" s="36"/>
      <c r="B32" s="35" t="s">
        <v>128</v>
      </c>
      <c r="C32" s="34" t="s">
        <v>127</v>
      </c>
      <c r="D32" s="33">
        <f>SUM(D33:D37)</f>
        <v>992721.67999999993</v>
      </c>
      <c r="E32" s="33">
        <f>SUM(E33:E37)</f>
        <v>0</v>
      </c>
      <c r="F32" s="33">
        <f>+D32+E32</f>
        <v>992721.67999999993</v>
      </c>
      <c r="G32" s="33">
        <f>SUM(G33:G37)</f>
        <v>331217.34000000003</v>
      </c>
      <c r="H32" s="33">
        <f>SUM(H33:H37)</f>
        <v>30723.1</v>
      </c>
      <c r="I32" s="33">
        <f>+F32-G32</f>
        <v>661504.33999999985</v>
      </c>
      <c r="J32" s="15"/>
    </row>
    <row r="33" spans="1:10" s="14" customFormat="1" ht="16" x14ac:dyDescent="0.2">
      <c r="A33" s="46"/>
      <c r="B33" s="45">
        <v>211</v>
      </c>
      <c r="C33" s="44" t="s">
        <v>126</v>
      </c>
      <c r="D33" s="41">
        <v>381671.67999999999</v>
      </c>
      <c r="E33" s="41">
        <v>-20739.23</v>
      </c>
      <c r="F33" s="42">
        <f>+D33+E33</f>
        <v>360932.45</v>
      </c>
      <c r="G33" s="41">
        <v>221053.37</v>
      </c>
      <c r="H33" s="42">
        <v>0</v>
      </c>
      <c r="I33" s="22">
        <f>+F33-G33</f>
        <v>139879.08000000002</v>
      </c>
      <c r="J33" s="15"/>
    </row>
    <row r="34" spans="1:10" s="14" customFormat="1" ht="16" x14ac:dyDescent="0.2">
      <c r="A34" s="46"/>
      <c r="B34" s="45">
        <v>212</v>
      </c>
      <c r="C34" s="44" t="s">
        <v>125</v>
      </c>
      <c r="D34" s="41">
        <v>0</v>
      </c>
      <c r="E34" s="41">
        <v>239.23</v>
      </c>
      <c r="F34" s="42">
        <f>+D34+E34</f>
        <v>239.23</v>
      </c>
      <c r="G34" s="41">
        <v>239.23</v>
      </c>
      <c r="H34" s="42">
        <v>239.23</v>
      </c>
      <c r="I34" s="22">
        <f>+F34-G34</f>
        <v>0</v>
      </c>
      <c r="J34" s="15"/>
    </row>
    <row r="35" spans="1:10" s="14" customFormat="1" ht="32" x14ac:dyDescent="0.2">
      <c r="A35" s="46"/>
      <c r="B35" s="45">
        <v>214</v>
      </c>
      <c r="C35" s="44" t="s">
        <v>124</v>
      </c>
      <c r="D35" s="41">
        <v>363300</v>
      </c>
      <c r="E35" s="41">
        <v>0</v>
      </c>
      <c r="F35" s="42">
        <f>+D35+E35</f>
        <v>363300</v>
      </c>
      <c r="G35" s="41">
        <v>48158.1</v>
      </c>
      <c r="H35" s="42">
        <v>0</v>
      </c>
      <c r="I35" s="22">
        <f>+F35-G35</f>
        <v>315141.90000000002</v>
      </c>
      <c r="J35" s="15"/>
    </row>
    <row r="36" spans="1:10" s="14" customFormat="1" ht="16" x14ac:dyDescent="0.2">
      <c r="A36" s="46"/>
      <c r="B36" s="45">
        <v>215</v>
      </c>
      <c r="C36" s="44" t="s">
        <v>123</v>
      </c>
      <c r="D36" s="41">
        <v>67750</v>
      </c>
      <c r="E36" s="41">
        <v>0</v>
      </c>
      <c r="F36" s="42">
        <f>+D36+E36</f>
        <v>67750</v>
      </c>
      <c r="G36" s="41">
        <v>21030</v>
      </c>
      <c r="H36" s="42">
        <v>0</v>
      </c>
      <c r="I36" s="22">
        <f>+F36-G36</f>
        <v>46720</v>
      </c>
      <c r="J36" s="15"/>
    </row>
    <row r="37" spans="1:10" s="14" customFormat="1" ht="16" x14ac:dyDescent="0.2">
      <c r="A37" s="46"/>
      <c r="B37" s="45">
        <v>216</v>
      </c>
      <c r="C37" s="44" t="s">
        <v>122</v>
      </c>
      <c r="D37" s="41">
        <v>180000</v>
      </c>
      <c r="E37" s="41">
        <v>20500</v>
      </c>
      <c r="F37" s="42">
        <f>+D37+E37</f>
        <v>200500</v>
      </c>
      <c r="G37" s="41">
        <v>40736.639999999999</v>
      </c>
      <c r="H37" s="42">
        <v>30483.87</v>
      </c>
      <c r="I37" s="22">
        <f>+F37-G37</f>
        <v>159763.35999999999</v>
      </c>
      <c r="J37" s="15"/>
    </row>
    <row r="38" spans="1:10" s="14" customFormat="1" ht="16" x14ac:dyDescent="0.2">
      <c r="A38" s="36"/>
      <c r="B38" s="35" t="s">
        <v>121</v>
      </c>
      <c r="C38" s="34" t="s">
        <v>120</v>
      </c>
      <c r="D38" s="33">
        <f>+D39</f>
        <v>336000</v>
      </c>
      <c r="E38" s="33">
        <f>+E39</f>
        <v>0</v>
      </c>
      <c r="F38" s="33">
        <f>+D38+E38</f>
        <v>336000</v>
      </c>
      <c r="G38" s="33">
        <f>+G39</f>
        <v>119077.26</v>
      </c>
      <c r="H38" s="33">
        <f>+H39</f>
        <v>85104.37</v>
      </c>
      <c r="I38" s="33">
        <f>+F38-G38</f>
        <v>216922.74</v>
      </c>
      <c r="J38" s="15"/>
    </row>
    <row r="39" spans="1:10" s="14" customFormat="1" ht="16" x14ac:dyDescent="0.2">
      <c r="A39" s="46"/>
      <c r="B39" s="45">
        <v>221</v>
      </c>
      <c r="C39" s="44" t="s">
        <v>119</v>
      </c>
      <c r="D39" s="41">
        <v>336000</v>
      </c>
      <c r="E39" s="41">
        <v>0</v>
      </c>
      <c r="F39" s="42">
        <f>+D39+E39</f>
        <v>336000</v>
      </c>
      <c r="G39" s="41">
        <v>119077.26</v>
      </c>
      <c r="H39" s="42">
        <v>85104.37</v>
      </c>
      <c r="I39" s="22">
        <f>+F39-G39</f>
        <v>216922.74</v>
      </c>
      <c r="J39" s="15"/>
    </row>
    <row r="40" spans="1:10" s="14" customFormat="1" ht="32" x14ac:dyDescent="0.2">
      <c r="A40" s="36"/>
      <c r="B40" s="35" t="s">
        <v>118</v>
      </c>
      <c r="C40" s="34" t="s">
        <v>117</v>
      </c>
      <c r="D40" s="33">
        <f>+D41</f>
        <v>2666000</v>
      </c>
      <c r="E40" s="33">
        <f>+E41</f>
        <v>0</v>
      </c>
      <c r="F40" s="33">
        <f>+D40+E40</f>
        <v>2666000</v>
      </c>
      <c r="G40" s="33">
        <f>+G41</f>
        <v>39450</v>
      </c>
      <c r="H40" s="33">
        <f>+H41</f>
        <v>17550</v>
      </c>
      <c r="I40" s="33">
        <f>+F40-G40</f>
        <v>2626550</v>
      </c>
      <c r="J40" s="15"/>
    </row>
    <row r="41" spans="1:10" s="14" customFormat="1" ht="16" x14ac:dyDescent="0.2">
      <c r="A41" s="46"/>
      <c r="B41" s="45">
        <v>239</v>
      </c>
      <c r="C41" s="44" t="s">
        <v>116</v>
      </c>
      <c r="D41" s="41">
        <v>2666000</v>
      </c>
      <c r="E41" s="41">
        <v>0</v>
      </c>
      <c r="F41" s="42">
        <f>+D41+E41</f>
        <v>2666000</v>
      </c>
      <c r="G41" s="41">
        <v>39450</v>
      </c>
      <c r="H41" s="42">
        <v>17550</v>
      </c>
      <c r="I41" s="22">
        <f>+F41-G41</f>
        <v>2626550</v>
      </c>
      <c r="J41" s="15"/>
    </row>
    <row r="42" spans="1:10" s="14" customFormat="1" ht="16" x14ac:dyDescent="0.2">
      <c r="A42" s="36"/>
      <c r="B42" s="35" t="s">
        <v>115</v>
      </c>
      <c r="C42" s="34" t="s">
        <v>114</v>
      </c>
      <c r="D42" s="33">
        <f>SUM(D43:D48)</f>
        <v>6896400</v>
      </c>
      <c r="E42" s="33">
        <f>SUM(E43:E48)</f>
        <v>0</v>
      </c>
      <c r="F42" s="33">
        <f>+D42+E42</f>
        <v>6896400</v>
      </c>
      <c r="G42" s="33">
        <f>SUM(G43:G48)</f>
        <v>305834.15999999997</v>
      </c>
      <c r="H42" s="33">
        <f>SUM(H43:H48)</f>
        <v>139504.53999999998</v>
      </c>
      <c r="I42" s="33">
        <f>+F42-G42</f>
        <v>6590565.8399999999</v>
      </c>
      <c r="J42" s="15"/>
    </row>
    <row r="43" spans="1:10" s="14" customFormat="1" ht="16" x14ac:dyDescent="0.2">
      <c r="A43" s="46"/>
      <c r="B43" s="45">
        <v>241</v>
      </c>
      <c r="C43" s="44" t="s">
        <v>113</v>
      </c>
      <c r="D43" s="41">
        <v>0</v>
      </c>
      <c r="E43" s="41">
        <v>5000</v>
      </c>
      <c r="F43" s="42">
        <f>+D43+E43</f>
        <v>5000</v>
      </c>
      <c r="G43" s="41">
        <v>1647.48</v>
      </c>
      <c r="H43" s="42">
        <v>1647.48</v>
      </c>
      <c r="I43" s="22">
        <f>+F43-G43</f>
        <v>3352.52</v>
      </c>
      <c r="J43" s="15"/>
    </row>
    <row r="44" spans="1:10" s="14" customFormat="1" ht="16" x14ac:dyDescent="0.2">
      <c r="A44" s="46"/>
      <c r="B44" s="45">
        <v>242</v>
      </c>
      <c r="C44" s="44" t="s">
        <v>112</v>
      </c>
      <c r="D44" s="41">
        <v>0</v>
      </c>
      <c r="E44" s="41">
        <v>20779.419999999998</v>
      </c>
      <c r="F44" s="42">
        <f>+D44+E44</f>
        <v>20779.419999999998</v>
      </c>
      <c r="G44" s="41">
        <v>2225.31</v>
      </c>
      <c r="H44" s="42">
        <v>2225.31</v>
      </c>
      <c r="I44" s="22">
        <f>+F44-G44</f>
        <v>18554.109999999997</v>
      </c>
      <c r="J44" s="15"/>
    </row>
    <row r="45" spans="1:10" s="14" customFormat="1" ht="16" x14ac:dyDescent="0.2">
      <c r="A45" s="46"/>
      <c r="B45" s="45">
        <v>243</v>
      </c>
      <c r="C45" s="44" t="s">
        <v>111</v>
      </c>
      <c r="D45" s="41">
        <v>0</v>
      </c>
      <c r="E45" s="41">
        <v>5000</v>
      </c>
      <c r="F45" s="42">
        <f>+D45+E45</f>
        <v>5000</v>
      </c>
      <c r="G45" s="41">
        <v>86.24</v>
      </c>
      <c r="H45" s="42">
        <v>86.24</v>
      </c>
      <c r="I45" s="22">
        <f>+F45-G45</f>
        <v>4913.76</v>
      </c>
      <c r="J45" s="15"/>
    </row>
    <row r="46" spans="1:10" s="14" customFormat="1" ht="16" x14ac:dyDescent="0.2">
      <c r="A46" s="46"/>
      <c r="B46" s="45">
        <v>246</v>
      </c>
      <c r="C46" s="44" t="s">
        <v>110</v>
      </c>
      <c r="D46" s="41">
        <v>166000</v>
      </c>
      <c r="E46" s="41">
        <v>2200</v>
      </c>
      <c r="F46" s="42">
        <f>+D46+E46</f>
        <v>168200</v>
      </c>
      <c r="G46" s="41">
        <v>7972.66</v>
      </c>
      <c r="H46" s="42">
        <v>1572.66</v>
      </c>
      <c r="I46" s="22">
        <f>+F46-G46</f>
        <v>160227.34</v>
      </c>
      <c r="J46" s="15"/>
    </row>
    <row r="47" spans="1:10" s="14" customFormat="1" ht="16" x14ac:dyDescent="0.2">
      <c r="A47" s="46"/>
      <c r="B47" s="45">
        <v>247</v>
      </c>
      <c r="C47" s="44" t="s">
        <v>109</v>
      </c>
      <c r="D47" s="41">
        <v>0</v>
      </c>
      <c r="E47" s="41">
        <v>20600</v>
      </c>
      <c r="F47" s="42">
        <f>+D47+E47</f>
        <v>20600</v>
      </c>
      <c r="G47" s="41">
        <v>995.8</v>
      </c>
      <c r="H47" s="42">
        <v>995.8</v>
      </c>
      <c r="I47" s="22">
        <f>+F47-G47</f>
        <v>19604.2</v>
      </c>
      <c r="J47" s="15"/>
    </row>
    <row r="48" spans="1:10" s="14" customFormat="1" ht="16" x14ac:dyDescent="0.2">
      <c r="A48" s="46"/>
      <c r="B48" s="45">
        <v>249</v>
      </c>
      <c r="C48" s="44" t="s">
        <v>108</v>
      </c>
      <c r="D48" s="41">
        <v>6730400</v>
      </c>
      <c r="E48" s="41">
        <v>-53579.42</v>
      </c>
      <c r="F48" s="42">
        <f>+D48+E48</f>
        <v>6676820.5800000001</v>
      </c>
      <c r="G48" s="41">
        <v>292906.67</v>
      </c>
      <c r="H48" s="42">
        <v>132977.04999999999</v>
      </c>
      <c r="I48" s="22">
        <f>+F48-G48</f>
        <v>6383913.9100000001</v>
      </c>
      <c r="J48" s="15"/>
    </row>
    <row r="49" spans="1:10" s="14" customFormat="1" ht="16" x14ac:dyDescent="0.2">
      <c r="A49" s="36"/>
      <c r="B49" s="35" t="s">
        <v>107</v>
      </c>
      <c r="C49" s="34" t="s">
        <v>106</v>
      </c>
      <c r="D49" s="33">
        <f>SUM(D50:D51)</f>
        <v>50250</v>
      </c>
      <c r="E49" s="33">
        <f>SUM(E50:E51)</f>
        <v>25105.4</v>
      </c>
      <c r="F49" s="33">
        <f>SUM(F50:F51)</f>
        <v>75355.399999999994</v>
      </c>
      <c r="G49" s="33">
        <f>SUM(G50:G51)</f>
        <v>25105.4</v>
      </c>
      <c r="H49" s="33">
        <f>SUM(H50:H51)</f>
        <v>500.4</v>
      </c>
      <c r="I49" s="33">
        <f>+F49-G49</f>
        <v>50249.999999999993</v>
      </c>
      <c r="J49" s="15"/>
    </row>
    <row r="50" spans="1:10" s="14" customFormat="1" ht="16" x14ac:dyDescent="0.2">
      <c r="A50" s="46"/>
      <c r="B50" s="45">
        <v>253</v>
      </c>
      <c r="C50" s="44" t="s">
        <v>105</v>
      </c>
      <c r="D50" s="41">
        <v>50250</v>
      </c>
      <c r="E50" s="41">
        <v>0</v>
      </c>
      <c r="F50" s="42">
        <f>+D50+E50</f>
        <v>50250</v>
      </c>
      <c r="G50" s="41">
        <v>0</v>
      </c>
      <c r="H50" s="42">
        <v>0</v>
      </c>
      <c r="I50" s="22">
        <f>+F50-G50</f>
        <v>50250</v>
      </c>
      <c r="J50" s="15"/>
    </row>
    <row r="51" spans="1:10" s="14" customFormat="1" ht="16" x14ac:dyDescent="0.2">
      <c r="A51" s="46"/>
      <c r="B51" s="45">
        <v>256</v>
      </c>
      <c r="C51" s="44" t="s">
        <v>104</v>
      </c>
      <c r="D51" s="41">
        <v>0</v>
      </c>
      <c r="E51" s="41">
        <v>25105.4</v>
      </c>
      <c r="F51" s="42">
        <f>+D51+E51</f>
        <v>25105.4</v>
      </c>
      <c r="G51" s="41">
        <v>25105.4</v>
      </c>
      <c r="H51" s="42">
        <v>500.4</v>
      </c>
      <c r="I51" s="22">
        <f>+F51-G51</f>
        <v>0</v>
      </c>
      <c r="J51" s="15"/>
    </row>
    <row r="52" spans="1:10" s="14" customFormat="1" ht="16" x14ac:dyDescent="0.2">
      <c r="A52" s="36"/>
      <c r="B52" s="35" t="s">
        <v>103</v>
      </c>
      <c r="C52" s="34" t="s">
        <v>102</v>
      </c>
      <c r="D52" s="33">
        <f>+D53</f>
        <v>10750086.449999999</v>
      </c>
      <c r="E52" s="33">
        <f>+E53</f>
        <v>0</v>
      </c>
      <c r="F52" s="47">
        <f>+D52+E52</f>
        <v>10750086.449999999</v>
      </c>
      <c r="G52" s="33">
        <f>+G53</f>
        <v>1694865.08</v>
      </c>
      <c r="H52" s="47">
        <f>+H53</f>
        <v>1136986.94</v>
      </c>
      <c r="I52" s="33">
        <f>+F52-G52</f>
        <v>9055221.3699999992</v>
      </c>
      <c r="J52" s="15"/>
    </row>
    <row r="53" spans="1:10" s="14" customFormat="1" ht="16" x14ac:dyDescent="0.2">
      <c r="A53" s="46"/>
      <c r="B53" s="45">
        <v>261</v>
      </c>
      <c r="C53" s="44" t="s">
        <v>101</v>
      </c>
      <c r="D53" s="41">
        <v>10750086.449999999</v>
      </c>
      <c r="E53" s="41">
        <v>0</v>
      </c>
      <c r="F53" s="42">
        <f>+D53+E53</f>
        <v>10750086.449999999</v>
      </c>
      <c r="G53" s="41">
        <v>1694865.08</v>
      </c>
      <c r="H53" s="42">
        <v>1136986.94</v>
      </c>
      <c r="I53" s="22">
        <f>+F53-G53</f>
        <v>9055221.3699999992</v>
      </c>
      <c r="J53" s="15"/>
    </row>
    <row r="54" spans="1:10" s="14" customFormat="1" ht="32" x14ac:dyDescent="0.2">
      <c r="A54" s="36"/>
      <c r="B54" s="35" t="s">
        <v>100</v>
      </c>
      <c r="C54" s="34" t="s">
        <v>99</v>
      </c>
      <c r="D54" s="33">
        <f>+D55</f>
        <v>175000</v>
      </c>
      <c r="E54" s="33">
        <f>+E55</f>
        <v>-25105.4</v>
      </c>
      <c r="F54" s="47">
        <f>+D54+E54</f>
        <v>149894.6</v>
      </c>
      <c r="G54" s="33">
        <f>+G55</f>
        <v>103.46</v>
      </c>
      <c r="H54" s="47">
        <f>+H55</f>
        <v>103.46</v>
      </c>
      <c r="I54" s="33">
        <f>+F54-G54</f>
        <v>149791.14000000001</v>
      </c>
      <c r="J54" s="15"/>
    </row>
    <row r="55" spans="1:10" s="14" customFormat="1" ht="16" x14ac:dyDescent="0.2">
      <c r="A55" s="46"/>
      <c r="B55" s="45">
        <v>272</v>
      </c>
      <c r="C55" s="44" t="s">
        <v>98</v>
      </c>
      <c r="D55" s="41">
        <v>175000</v>
      </c>
      <c r="E55" s="41">
        <v>-25105.4</v>
      </c>
      <c r="F55" s="42">
        <f>+D55+E55</f>
        <v>149894.6</v>
      </c>
      <c r="G55" s="41">
        <v>103.46</v>
      </c>
      <c r="H55" s="42">
        <v>103.46</v>
      </c>
      <c r="I55" s="22">
        <f>+F55-G55</f>
        <v>149791.14000000001</v>
      </c>
      <c r="J55" s="15"/>
    </row>
    <row r="56" spans="1:10" s="14" customFormat="1" ht="16" x14ac:dyDescent="0.2">
      <c r="A56" s="36"/>
      <c r="B56" s="35" t="s">
        <v>97</v>
      </c>
      <c r="C56" s="34" t="s">
        <v>96</v>
      </c>
      <c r="D56" s="33">
        <f>SUM(D57:D64)</f>
        <v>5809910.9299999997</v>
      </c>
      <c r="E56" s="33">
        <f>+E57+E58+E59+E60+E61+E62+E63+E64</f>
        <v>299000</v>
      </c>
      <c r="F56" s="47">
        <f>+D56+E56</f>
        <v>6108910.9299999997</v>
      </c>
      <c r="G56" s="33">
        <f>+G57+G58+G59+G60+G61+G62+G63+G64</f>
        <v>176197.33000000002</v>
      </c>
      <c r="H56" s="47">
        <f>+H57+H58+H59+H60+H61+H62+H63+H64</f>
        <v>95195.040000000008</v>
      </c>
      <c r="I56" s="33">
        <f>+F56-G56</f>
        <v>5932713.5999999996</v>
      </c>
      <c r="J56" s="15"/>
    </row>
    <row r="57" spans="1:10" s="14" customFormat="1" ht="16" x14ac:dyDescent="0.2">
      <c r="A57" s="46"/>
      <c r="B57" s="45">
        <v>291</v>
      </c>
      <c r="C57" s="44" t="s">
        <v>95</v>
      </c>
      <c r="D57" s="41">
        <v>3997850.93</v>
      </c>
      <c r="E57" s="43">
        <v>0</v>
      </c>
      <c r="F57" s="42">
        <f>+D57+E57</f>
        <v>3997850.93</v>
      </c>
      <c r="G57" s="41">
        <v>1237.93</v>
      </c>
      <c r="H57" s="42">
        <v>1237.93</v>
      </c>
      <c r="I57" s="22">
        <f>+F57-G57</f>
        <v>3996613</v>
      </c>
      <c r="J57" s="15"/>
    </row>
    <row r="58" spans="1:10" s="14" customFormat="1" ht="16" x14ac:dyDescent="0.2">
      <c r="A58" s="46"/>
      <c r="B58" s="45">
        <v>292</v>
      </c>
      <c r="C58" s="44" t="s">
        <v>94</v>
      </c>
      <c r="D58" s="41">
        <v>125000</v>
      </c>
      <c r="E58" s="41">
        <v>0</v>
      </c>
      <c r="F58" s="42">
        <f>+D58+E58</f>
        <v>125000</v>
      </c>
      <c r="G58" s="41">
        <v>14091.62</v>
      </c>
      <c r="H58" s="42">
        <v>0</v>
      </c>
      <c r="I58" s="22">
        <f>+F58-G58</f>
        <v>110908.38</v>
      </c>
      <c r="J58" s="15"/>
    </row>
    <row r="59" spans="1:10" s="49" customFormat="1" ht="32" x14ac:dyDescent="0.2">
      <c r="A59" s="55"/>
      <c r="B59" s="54">
        <v>293</v>
      </c>
      <c r="C59" s="44" t="s">
        <v>93</v>
      </c>
      <c r="D59" s="53">
        <v>30000</v>
      </c>
      <c r="E59" s="53">
        <v>0</v>
      </c>
      <c r="F59" s="52">
        <f>+D59+E59</f>
        <v>30000</v>
      </c>
      <c r="G59" s="53">
        <v>0</v>
      </c>
      <c r="H59" s="52">
        <v>0</v>
      </c>
      <c r="I59" s="51">
        <f>+F59-G59</f>
        <v>30000</v>
      </c>
      <c r="J59" s="50"/>
    </row>
    <row r="60" spans="1:10" s="14" customFormat="1" ht="32" x14ac:dyDescent="0.2">
      <c r="A60" s="46"/>
      <c r="B60" s="45">
        <v>294</v>
      </c>
      <c r="C60" s="44" t="s">
        <v>92</v>
      </c>
      <c r="D60" s="41">
        <v>75000</v>
      </c>
      <c r="E60" s="41">
        <v>0</v>
      </c>
      <c r="F60" s="42">
        <f>+D60+E60</f>
        <v>75000</v>
      </c>
      <c r="G60" s="41">
        <v>3628.31</v>
      </c>
      <c r="H60" s="42">
        <v>1218.31</v>
      </c>
      <c r="I60" s="22">
        <f>+F60-G60</f>
        <v>71371.69</v>
      </c>
      <c r="J60" s="15"/>
    </row>
    <row r="61" spans="1:10" s="14" customFormat="1" ht="32" x14ac:dyDescent="0.2">
      <c r="A61" s="46"/>
      <c r="B61" s="45">
        <v>295</v>
      </c>
      <c r="C61" s="44" t="s">
        <v>91</v>
      </c>
      <c r="D61" s="41">
        <v>100000</v>
      </c>
      <c r="E61" s="41">
        <v>0</v>
      </c>
      <c r="F61" s="42">
        <f>+D61+E61</f>
        <v>100000</v>
      </c>
      <c r="G61" s="41">
        <v>0</v>
      </c>
      <c r="H61" s="42">
        <v>0</v>
      </c>
      <c r="I61" s="22">
        <f>+F61-G61</f>
        <v>100000</v>
      </c>
      <c r="J61" s="15"/>
    </row>
    <row r="62" spans="1:10" s="14" customFormat="1" ht="16" x14ac:dyDescent="0.2">
      <c r="A62" s="46"/>
      <c r="B62" s="45">
        <v>296</v>
      </c>
      <c r="C62" s="44" t="s">
        <v>90</v>
      </c>
      <c r="D62" s="41">
        <v>350000</v>
      </c>
      <c r="E62" s="41">
        <v>0</v>
      </c>
      <c r="F62" s="42">
        <f>+D62+E62</f>
        <v>350000</v>
      </c>
      <c r="G62" s="41">
        <v>74503.350000000006</v>
      </c>
      <c r="H62" s="42">
        <v>24925.47</v>
      </c>
      <c r="I62" s="22">
        <f>+F62-G62</f>
        <v>275496.65000000002</v>
      </c>
      <c r="J62" s="15"/>
    </row>
    <row r="63" spans="1:10" s="14" customFormat="1" ht="16" x14ac:dyDescent="0.2">
      <c r="A63" s="46"/>
      <c r="B63" s="45">
        <v>298</v>
      </c>
      <c r="C63" s="44" t="s">
        <v>89</v>
      </c>
      <c r="D63" s="41">
        <v>267528</v>
      </c>
      <c r="E63" s="41">
        <v>0</v>
      </c>
      <c r="F63" s="42">
        <f>+D63+E63</f>
        <v>267528</v>
      </c>
      <c r="G63" s="41">
        <v>404.39</v>
      </c>
      <c r="H63" s="42">
        <v>0</v>
      </c>
      <c r="I63" s="22">
        <f>+F63-G63</f>
        <v>267123.61</v>
      </c>
      <c r="J63" s="15"/>
    </row>
    <row r="64" spans="1:10" s="14" customFormat="1" ht="16" x14ac:dyDescent="0.2">
      <c r="A64" s="46"/>
      <c r="B64" s="45">
        <v>299</v>
      </c>
      <c r="C64" s="44" t="s">
        <v>88</v>
      </c>
      <c r="D64" s="41">
        <v>864532</v>
      </c>
      <c r="E64" s="41">
        <v>299000</v>
      </c>
      <c r="F64" s="42">
        <f>+D64+E64</f>
        <v>1163532</v>
      </c>
      <c r="G64" s="41">
        <v>82331.73</v>
      </c>
      <c r="H64" s="42">
        <v>67813.33</v>
      </c>
      <c r="I64" s="22">
        <f>+F64-G64</f>
        <v>1081200.27</v>
      </c>
      <c r="J64" s="15"/>
    </row>
    <row r="65" spans="1:10" s="14" customFormat="1" ht="16" x14ac:dyDescent="0.2">
      <c r="A65" s="40" t="s">
        <v>87</v>
      </c>
      <c r="B65" s="39"/>
      <c r="C65" s="38" t="s">
        <v>86</v>
      </c>
      <c r="D65" s="37">
        <f>+D66+D72+D80+D86+D91+D97+D101+D104</f>
        <v>175624709.58000001</v>
      </c>
      <c r="E65" s="37">
        <f>+E66+E72+E80+E86+E91+E97+E101+E104</f>
        <v>-9073797.6899999995</v>
      </c>
      <c r="F65" s="37">
        <f>+F66+F72+F80+F86+F91+F97+F101+F104</f>
        <v>166550911.89000002</v>
      </c>
      <c r="G65" s="37">
        <f>+G66+G72+G80+G86+G91+G97+G101+G104</f>
        <v>41374208.890000001</v>
      </c>
      <c r="H65" s="37">
        <f>+H66+H72+H80+H86+H91+H97+H101+H104</f>
        <v>5394986.79</v>
      </c>
      <c r="I65" s="37">
        <f>+F65-G65</f>
        <v>125176703.00000001</v>
      </c>
      <c r="J65" s="15"/>
    </row>
    <row r="66" spans="1:10" s="14" customFormat="1" ht="16" x14ac:dyDescent="0.2">
      <c r="A66" s="36"/>
      <c r="B66" s="35" t="s">
        <v>85</v>
      </c>
      <c r="C66" s="34" t="s">
        <v>84</v>
      </c>
      <c r="D66" s="33">
        <f>SUM(D67:D71)</f>
        <v>121239480.29000001</v>
      </c>
      <c r="E66" s="33">
        <f>SUM(E67:E71)</f>
        <v>-9474797.6899999995</v>
      </c>
      <c r="F66" s="33">
        <f>SUM(F67:F71)</f>
        <v>111764682.60000001</v>
      </c>
      <c r="G66" s="33">
        <f>SUM(G67:G71)</f>
        <v>28407860.57</v>
      </c>
      <c r="H66" s="33">
        <f>SUM(H67:H71)</f>
        <v>1592439.02</v>
      </c>
      <c r="I66" s="33">
        <f>+F66-G66</f>
        <v>83356822.030000001</v>
      </c>
      <c r="J66" s="15"/>
    </row>
    <row r="67" spans="1:10" s="14" customFormat="1" ht="16" x14ac:dyDescent="0.2">
      <c r="A67" s="46"/>
      <c r="B67" s="45">
        <v>311</v>
      </c>
      <c r="C67" s="44" t="s">
        <v>83</v>
      </c>
      <c r="D67" s="41">
        <v>120637480.29000001</v>
      </c>
      <c r="E67" s="41">
        <v>-9474797.6899999995</v>
      </c>
      <c r="F67" s="42">
        <f>+D67+E67</f>
        <v>111162682.60000001</v>
      </c>
      <c r="G67" s="41">
        <v>28204034.489999998</v>
      </c>
      <c r="H67" s="42">
        <v>1388612.94</v>
      </c>
      <c r="I67" s="22">
        <f>+F67-G67</f>
        <v>82958648.110000014</v>
      </c>
      <c r="J67" s="15"/>
    </row>
    <row r="68" spans="1:10" s="14" customFormat="1" ht="16" x14ac:dyDescent="0.2">
      <c r="A68" s="46"/>
      <c r="B68" s="45">
        <v>314</v>
      </c>
      <c r="C68" s="44" t="s">
        <v>82</v>
      </c>
      <c r="D68" s="41">
        <v>242000</v>
      </c>
      <c r="E68" s="41">
        <v>0</v>
      </c>
      <c r="F68" s="42">
        <f>+D68+E68</f>
        <v>242000</v>
      </c>
      <c r="G68" s="41">
        <v>126722.71</v>
      </c>
      <c r="H68" s="42">
        <v>126722.71</v>
      </c>
      <c r="I68" s="22">
        <f>+F68-G68</f>
        <v>115277.29</v>
      </c>
      <c r="J68" s="15"/>
    </row>
    <row r="69" spans="1:10" s="14" customFormat="1" ht="16" x14ac:dyDescent="0.2">
      <c r="A69" s="46"/>
      <c r="B69" s="45">
        <v>315</v>
      </c>
      <c r="C69" s="44" t="s">
        <v>81</v>
      </c>
      <c r="D69" s="41">
        <v>120000</v>
      </c>
      <c r="E69" s="41">
        <v>-36571.54</v>
      </c>
      <c r="F69" s="42">
        <f>+D69+E69</f>
        <v>83428.459999999992</v>
      </c>
      <c r="G69" s="41">
        <v>11703.25</v>
      </c>
      <c r="H69" s="42">
        <v>11703.25</v>
      </c>
      <c r="I69" s="22">
        <f>+F69-G69</f>
        <v>71725.209999999992</v>
      </c>
      <c r="J69" s="15"/>
    </row>
    <row r="70" spans="1:10" s="14" customFormat="1" ht="16" x14ac:dyDescent="0.2">
      <c r="A70" s="46"/>
      <c r="B70" s="45">
        <v>317</v>
      </c>
      <c r="C70" s="44" t="s">
        <v>80</v>
      </c>
      <c r="D70" s="41">
        <v>240000</v>
      </c>
      <c r="E70" s="41">
        <v>0</v>
      </c>
      <c r="F70" s="42">
        <f>+D70+E70</f>
        <v>240000</v>
      </c>
      <c r="G70" s="41">
        <v>29015.77</v>
      </c>
      <c r="H70" s="42">
        <v>29015.77</v>
      </c>
      <c r="I70" s="22">
        <f>+F70-G70</f>
        <v>210984.23</v>
      </c>
      <c r="J70" s="15"/>
    </row>
    <row r="71" spans="1:10" s="14" customFormat="1" ht="16" x14ac:dyDescent="0.2">
      <c r="A71" s="46"/>
      <c r="B71" s="45">
        <v>318</v>
      </c>
      <c r="C71" s="44" t="s">
        <v>79</v>
      </c>
      <c r="D71" s="41">
        <v>0</v>
      </c>
      <c r="E71" s="41">
        <v>36571.54</v>
      </c>
      <c r="F71" s="42">
        <f>+D71+E71</f>
        <v>36571.54</v>
      </c>
      <c r="G71" s="41">
        <v>36384.35</v>
      </c>
      <c r="H71" s="42">
        <v>36384.35</v>
      </c>
      <c r="I71" s="22">
        <f>+F71-G71</f>
        <v>187.19000000000233</v>
      </c>
      <c r="J71" s="15"/>
    </row>
    <row r="72" spans="1:10" s="14" customFormat="1" ht="16" x14ac:dyDescent="0.2">
      <c r="A72" s="36"/>
      <c r="B72" s="35" t="s">
        <v>78</v>
      </c>
      <c r="C72" s="34" t="s">
        <v>77</v>
      </c>
      <c r="D72" s="33">
        <f>SUM(D73:D79)</f>
        <v>7395211.2599999998</v>
      </c>
      <c r="E72" s="33">
        <f>SUM(E73:E79)</f>
        <v>1000</v>
      </c>
      <c r="F72" s="33">
        <f>SUM(F73:F79)</f>
        <v>7396211.2599999998</v>
      </c>
      <c r="G72" s="33">
        <f>SUM(G73:G79)</f>
        <v>2823279.83</v>
      </c>
      <c r="H72" s="33">
        <f>SUM(H73:H79)</f>
        <v>665221.06000000006</v>
      </c>
      <c r="I72" s="33">
        <f>+F72-G72</f>
        <v>4572931.43</v>
      </c>
      <c r="J72" s="15"/>
    </row>
    <row r="73" spans="1:10" s="14" customFormat="1" ht="16" x14ac:dyDescent="0.2">
      <c r="A73" s="46"/>
      <c r="B73" s="45">
        <v>321</v>
      </c>
      <c r="C73" s="44" t="s">
        <v>76</v>
      </c>
      <c r="D73" s="41">
        <v>285849.09000000003</v>
      </c>
      <c r="E73" s="41">
        <v>74528.39</v>
      </c>
      <c r="F73" s="42">
        <f>+D73+E73</f>
        <v>360377.48000000004</v>
      </c>
      <c r="G73" s="41">
        <v>107547.21</v>
      </c>
      <c r="H73" s="42">
        <v>107547.21</v>
      </c>
      <c r="I73" s="22">
        <f>+F73-G73</f>
        <v>252830.27000000002</v>
      </c>
      <c r="J73" s="15"/>
    </row>
    <row r="74" spans="1:10" s="14" customFormat="1" ht="16" x14ac:dyDescent="0.2">
      <c r="A74" s="46"/>
      <c r="B74" s="45">
        <v>322</v>
      </c>
      <c r="C74" s="44" t="s">
        <v>75</v>
      </c>
      <c r="D74" s="41">
        <v>794400</v>
      </c>
      <c r="E74" s="41">
        <v>-75721.39</v>
      </c>
      <c r="F74" s="42">
        <f>+D74+E74</f>
        <v>718678.61</v>
      </c>
      <c r="G74" s="41">
        <v>177000</v>
      </c>
      <c r="H74" s="42">
        <v>177000</v>
      </c>
      <c r="I74" s="22">
        <f>+F74-G74</f>
        <v>541678.61</v>
      </c>
      <c r="J74" s="15"/>
    </row>
    <row r="75" spans="1:10" s="14" customFormat="1" ht="32" x14ac:dyDescent="0.2">
      <c r="A75" s="46"/>
      <c r="B75" s="45">
        <v>323</v>
      </c>
      <c r="C75" s="44" t="s">
        <v>74</v>
      </c>
      <c r="D75" s="41">
        <v>304290</v>
      </c>
      <c r="E75" s="41">
        <v>1193</v>
      </c>
      <c r="F75" s="42">
        <f>+D75+E75</f>
        <v>305483</v>
      </c>
      <c r="G75" s="41">
        <v>59000</v>
      </c>
      <c r="H75" s="42">
        <v>0</v>
      </c>
      <c r="I75" s="22">
        <f>+F75-G75</f>
        <v>246483</v>
      </c>
      <c r="J75" s="15"/>
    </row>
    <row r="76" spans="1:10" s="14" customFormat="1" ht="16" x14ac:dyDescent="0.2">
      <c r="A76" s="46"/>
      <c r="B76" s="45">
        <v>325</v>
      </c>
      <c r="C76" s="44" t="s">
        <v>73</v>
      </c>
      <c r="D76" s="41">
        <v>816000</v>
      </c>
      <c r="E76" s="41">
        <v>0</v>
      </c>
      <c r="F76" s="42">
        <f>+D76+E76</f>
        <v>816000</v>
      </c>
      <c r="G76" s="41">
        <v>385470.83</v>
      </c>
      <c r="H76" s="42">
        <v>145985.73000000001</v>
      </c>
      <c r="I76" s="22">
        <f>+F76-G76</f>
        <v>430529.17</v>
      </c>
      <c r="J76" s="15"/>
    </row>
    <row r="77" spans="1:10" s="14" customFormat="1" ht="16" x14ac:dyDescent="0.2">
      <c r="A77" s="46"/>
      <c r="B77" s="45">
        <v>326</v>
      </c>
      <c r="C77" s="44" t="s">
        <v>72</v>
      </c>
      <c r="D77" s="41">
        <v>4928272.17</v>
      </c>
      <c r="E77" s="41">
        <v>-293600</v>
      </c>
      <c r="F77" s="42">
        <f>+D77+E77</f>
        <v>4634672.17</v>
      </c>
      <c r="G77" s="41">
        <v>1973461.79</v>
      </c>
      <c r="H77" s="42">
        <v>113888.12</v>
      </c>
      <c r="I77" s="22">
        <f>+F77-G77</f>
        <v>2661210.38</v>
      </c>
      <c r="J77" s="15"/>
    </row>
    <row r="78" spans="1:10" s="14" customFormat="1" ht="16" x14ac:dyDescent="0.2">
      <c r="A78" s="46"/>
      <c r="B78" s="45">
        <v>327</v>
      </c>
      <c r="C78" s="44" t="s">
        <v>71</v>
      </c>
      <c r="D78" s="41">
        <v>0</v>
      </c>
      <c r="E78" s="41">
        <v>560000</v>
      </c>
      <c r="F78" s="42">
        <f>+D78+E78</f>
        <v>560000</v>
      </c>
      <c r="G78" s="41">
        <v>120000</v>
      </c>
      <c r="H78" s="42">
        <v>120000</v>
      </c>
      <c r="I78" s="22">
        <f>+F78-G78</f>
        <v>440000</v>
      </c>
      <c r="J78" s="15"/>
    </row>
    <row r="79" spans="1:10" s="14" customFormat="1" ht="16" x14ac:dyDescent="0.2">
      <c r="A79" s="46"/>
      <c r="B79" s="45">
        <v>329</v>
      </c>
      <c r="C79" s="44" t="s">
        <v>70</v>
      </c>
      <c r="D79" s="41">
        <v>266400</v>
      </c>
      <c r="E79" s="41">
        <v>-265400</v>
      </c>
      <c r="F79" s="42">
        <f>+D79+E79</f>
        <v>1000</v>
      </c>
      <c r="G79" s="41">
        <v>800</v>
      </c>
      <c r="H79" s="42">
        <v>800</v>
      </c>
      <c r="I79" s="22">
        <f>+F79-G79</f>
        <v>200</v>
      </c>
      <c r="J79" s="15"/>
    </row>
    <row r="80" spans="1:10" s="14" customFormat="1" ht="16" x14ac:dyDescent="0.2">
      <c r="A80" s="36"/>
      <c r="B80" s="35" t="s">
        <v>69</v>
      </c>
      <c r="C80" s="34" t="s">
        <v>68</v>
      </c>
      <c r="D80" s="33">
        <f>SUM(D81:D85)</f>
        <v>18090313</v>
      </c>
      <c r="E80" s="33">
        <f>SUM(E81:E85)</f>
        <v>100250</v>
      </c>
      <c r="F80" s="33">
        <f>SUM(F81:F85)</f>
        <v>18190563</v>
      </c>
      <c r="G80" s="33">
        <f>SUM(G81:G85)</f>
        <v>2932698.88</v>
      </c>
      <c r="H80" s="33">
        <f>SUM(H81:H85)</f>
        <v>2648712.2800000003</v>
      </c>
      <c r="I80" s="33">
        <f>+F80-G80</f>
        <v>15257864.120000001</v>
      </c>
      <c r="J80" s="15"/>
    </row>
    <row r="81" spans="1:10" s="14" customFormat="1" ht="16" x14ac:dyDescent="0.2">
      <c r="A81" s="46"/>
      <c r="B81" s="45">
        <v>331</v>
      </c>
      <c r="C81" s="44" t="s">
        <v>67</v>
      </c>
      <c r="D81" s="41">
        <v>1500000</v>
      </c>
      <c r="E81" s="41">
        <v>0</v>
      </c>
      <c r="F81" s="42">
        <f>+D81+E81</f>
        <v>1500000</v>
      </c>
      <c r="G81" s="41">
        <v>318986.59999999998</v>
      </c>
      <c r="H81" s="42">
        <v>80000</v>
      </c>
      <c r="I81" s="22">
        <f>+F81-G81</f>
        <v>1181013.3999999999</v>
      </c>
      <c r="J81" s="15"/>
    </row>
    <row r="82" spans="1:10" s="14" customFormat="1" ht="16" x14ac:dyDescent="0.2">
      <c r="A82" s="46"/>
      <c r="B82" s="45">
        <v>332</v>
      </c>
      <c r="C82" s="44" t="s">
        <v>66</v>
      </c>
      <c r="D82" s="41">
        <v>1340000</v>
      </c>
      <c r="E82" s="41">
        <v>0</v>
      </c>
      <c r="F82" s="42">
        <f>+D82+E82</f>
        <v>1340000</v>
      </c>
      <c r="G82" s="41">
        <v>66062.720000000001</v>
      </c>
      <c r="H82" s="42">
        <v>66062.720000000001</v>
      </c>
      <c r="I82" s="22">
        <f>+F82-G82</f>
        <v>1273937.28</v>
      </c>
      <c r="J82" s="15"/>
    </row>
    <row r="83" spans="1:10" s="14" customFormat="1" ht="32" x14ac:dyDescent="0.2">
      <c r="A83" s="46"/>
      <c r="B83" s="45">
        <v>333</v>
      </c>
      <c r="C83" s="44" t="s">
        <v>65</v>
      </c>
      <c r="D83" s="41">
        <v>13864313</v>
      </c>
      <c r="E83" s="41">
        <v>0</v>
      </c>
      <c r="F83" s="42">
        <f>+D83+E83</f>
        <v>13864313</v>
      </c>
      <c r="G83" s="41">
        <v>2222596.56</v>
      </c>
      <c r="H83" s="42">
        <v>2177596.56</v>
      </c>
      <c r="I83" s="22">
        <f>+F83-G83</f>
        <v>11641716.439999999</v>
      </c>
      <c r="J83" s="15"/>
    </row>
    <row r="84" spans="1:10" s="14" customFormat="1" ht="16" x14ac:dyDescent="0.2">
      <c r="A84" s="46"/>
      <c r="B84" s="45">
        <v>334</v>
      </c>
      <c r="C84" s="44" t="s">
        <v>64</v>
      </c>
      <c r="D84" s="41">
        <v>186000</v>
      </c>
      <c r="E84" s="41">
        <v>0</v>
      </c>
      <c r="F84" s="42">
        <f>+D84+E84</f>
        <v>186000</v>
      </c>
      <c r="G84" s="41">
        <v>0</v>
      </c>
      <c r="H84" s="42">
        <v>0</v>
      </c>
      <c r="I84" s="22">
        <f>+F84-G84</f>
        <v>186000</v>
      </c>
      <c r="J84" s="15"/>
    </row>
    <row r="85" spans="1:10" s="14" customFormat="1" ht="16" x14ac:dyDescent="0.2">
      <c r="A85" s="46"/>
      <c r="B85" s="45">
        <v>338</v>
      </c>
      <c r="C85" s="44" t="s">
        <v>63</v>
      </c>
      <c r="D85" s="41">
        <v>1200000</v>
      </c>
      <c r="E85" s="41">
        <v>100250</v>
      </c>
      <c r="F85" s="42">
        <f>+D85+E85</f>
        <v>1300250</v>
      </c>
      <c r="G85" s="41">
        <v>325053</v>
      </c>
      <c r="H85" s="42">
        <v>325053</v>
      </c>
      <c r="I85" s="22">
        <f>+F85-G85</f>
        <v>975197</v>
      </c>
      <c r="J85" s="15"/>
    </row>
    <row r="86" spans="1:10" s="14" customFormat="1" ht="16" x14ac:dyDescent="0.2">
      <c r="A86" s="36"/>
      <c r="B86" s="35" t="s">
        <v>62</v>
      </c>
      <c r="C86" s="34" t="s">
        <v>61</v>
      </c>
      <c r="D86" s="33">
        <f>SUM(D87:D90)</f>
        <v>1118000</v>
      </c>
      <c r="E86" s="33">
        <f>SUM(E87:E90)</f>
        <v>-100250</v>
      </c>
      <c r="F86" s="33">
        <f>SUM(F87:F90)</f>
        <v>1017750</v>
      </c>
      <c r="G86" s="33">
        <f>SUM(G87:G90)</f>
        <v>250483.09</v>
      </c>
      <c r="H86" s="33">
        <f>SUM(H87:H90)</f>
        <v>116875.59</v>
      </c>
      <c r="I86" s="33">
        <f>+F86-G86</f>
        <v>767266.91</v>
      </c>
      <c r="J86" s="15"/>
    </row>
    <row r="87" spans="1:10" s="14" customFormat="1" ht="16" x14ac:dyDescent="0.2">
      <c r="A87" s="46"/>
      <c r="B87" s="45">
        <v>341</v>
      </c>
      <c r="C87" s="44" t="s">
        <v>60</v>
      </c>
      <c r="D87" s="41">
        <v>250000</v>
      </c>
      <c r="E87" s="41">
        <v>0</v>
      </c>
      <c r="F87" s="42">
        <f>+D87+E87</f>
        <v>250000</v>
      </c>
      <c r="G87" s="41">
        <v>81938.94</v>
      </c>
      <c r="H87" s="42">
        <v>81938.94</v>
      </c>
      <c r="I87" s="22">
        <f>+F87-G87</f>
        <v>168061.06</v>
      </c>
      <c r="J87" s="15"/>
    </row>
    <row r="88" spans="1:10" s="14" customFormat="1" ht="16" x14ac:dyDescent="0.2">
      <c r="A88" s="46"/>
      <c r="B88" s="45">
        <v>343</v>
      </c>
      <c r="C88" s="44" t="s">
        <v>59</v>
      </c>
      <c r="D88" s="41">
        <v>540000</v>
      </c>
      <c r="E88" s="41">
        <v>-100250</v>
      </c>
      <c r="F88" s="42">
        <f>+D88+E88</f>
        <v>439750</v>
      </c>
      <c r="G88" s="41">
        <v>167744.15</v>
      </c>
      <c r="H88" s="42">
        <v>34936.65</v>
      </c>
      <c r="I88" s="22">
        <f>+F88-G88</f>
        <v>272005.84999999998</v>
      </c>
      <c r="J88" s="15"/>
    </row>
    <row r="89" spans="1:10" s="14" customFormat="1" ht="16" x14ac:dyDescent="0.2">
      <c r="A89" s="46"/>
      <c r="B89" s="45">
        <v>345</v>
      </c>
      <c r="C89" s="44" t="s">
        <v>58</v>
      </c>
      <c r="D89" s="41">
        <v>244000</v>
      </c>
      <c r="E89" s="41">
        <v>0</v>
      </c>
      <c r="F89" s="42">
        <f>+D89+E89</f>
        <v>244000</v>
      </c>
      <c r="G89" s="41">
        <v>0</v>
      </c>
      <c r="H89" s="42">
        <v>0</v>
      </c>
      <c r="I89" s="22">
        <f>+F89-G89</f>
        <v>244000</v>
      </c>
      <c r="J89" s="15"/>
    </row>
    <row r="90" spans="1:10" s="14" customFormat="1" ht="16" x14ac:dyDescent="0.2">
      <c r="A90" s="46"/>
      <c r="B90" s="45">
        <v>347</v>
      </c>
      <c r="C90" s="44" t="s">
        <v>57</v>
      </c>
      <c r="D90" s="41">
        <v>84000</v>
      </c>
      <c r="E90" s="41">
        <v>0</v>
      </c>
      <c r="F90" s="42">
        <f>+D90+E90</f>
        <v>84000</v>
      </c>
      <c r="G90" s="41">
        <v>800</v>
      </c>
      <c r="H90" s="42">
        <v>0</v>
      </c>
      <c r="I90" s="22">
        <f>+F90-G90</f>
        <v>83200</v>
      </c>
      <c r="J90" s="15"/>
    </row>
    <row r="91" spans="1:10" s="14" customFormat="1" ht="32" x14ac:dyDescent="0.2">
      <c r="A91" s="36"/>
      <c r="B91" s="35" t="s">
        <v>56</v>
      </c>
      <c r="C91" s="34" t="s">
        <v>55</v>
      </c>
      <c r="D91" s="33">
        <f>SUM(D92:D96)</f>
        <v>1241800</v>
      </c>
      <c r="E91" s="33">
        <f>SUM(E92:E96)</f>
        <v>400000</v>
      </c>
      <c r="F91" s="33">
        <f>SUM(F92:F96)</f>
        <v>1641800</v>
      </c>
      <c r="G91" s="33">
        <f>SUM(G92:G96)</f>
        <v>291333.76000000001</v>
      </c>
      <c r="H91" s="33">
        <f>SUM(H92:H96)</f>
        <v>142531.42000000001</v>
      </c>
      <c r="I91" s="33">
        <f>+F91-G91</f>
        <v>1350466.24</v>
      </c>
      <c r="J91" s="15"/>
    </row>
    <row r="92" spans="1:10" s="14" customFormat="1" ht="16" x14ac:dyDescent="0.2">
      <c r="A92" s="46"/>
      <c r="B92" s="45">
        <v>351</v>
      </c>
      <c r="C92" s="44" t="s">
        <v>54</v>
      </c>
      <c r="D92" s="41">
        <v>780000</v>
      </c>
      <c r="E92" s="43">
        <v>400000</v>
      </c>
      <c r="F92" s="42">
        <f>+D92+E92</f>
        <v>1180000</v>
      </c>
      <c r="G92" s="41">
        <v>223431.9</v>
      </c>
      <c r="H92" s="42">
        <v>119986.9</v>
      </c>
      <c r="I92" s="22">
        <f>+F92-G92</f>
        <v>956568.1</v>
      </c>
      <c r="J92" s="15"/>
    </row>
    <row r="93" spans="1:10" s="14" customFormat="1" ht="32" x14ac:dyDescent="0.2">
      <c r="A93" s="46"/>
      <c r="B93" s="45">
        <v>352</v>
      </c>
      <c r="C93" s="44" t="s">
        <v>53</v>
      </c>
      <c r="D93" s="41">
        <v>31000</v>
      </c>
      <c r="E93" s="41">
        <v>0</v>
      </c>
      <c r="F93" s="42">
        <f>+D93+E93</f>
        <v>31000</v>
      </c>
      <c r="G93" s="41">
        <v>7097.2</v>
      </c>
      <c r="H93" s="42">
        <v>0</v>
      </c>
      <c r="I93" s="22">
        <f>+F93-G93</f>
        <v>23902.799999999999</v>
      </c>
      <c r="J93" s="15"/>
    </row>
    <row r="94" spans="1:10" s="14" customFormat="1" ht="32" x14ac:dyDescent="0.2">
      <c r="A94" s="46"/>
      <c r="B94" s="45">
        <v>353</v>
      </c>
      <c r="C94" s="44" t="s">
        <v>52</v>
      </c>
      <c r="D94" s="41">
        <v>24000</v>
      </c>
      <c r="E94" s="41">
        <v>0</v>
      </c>
      <c r="F94" s="42">
        <f>+D94+E94</f>
        <v>24000</v>
      </c>
      <c r="G94" s="41">
        <v>7000</v>
      </c>
      <c r="H94" s="42">
        <v>0</v>
      </c>
      <c r="I94" s="22">
        <f>+F94-G94</f>
        <v>17000</v>
      </c>
      <c r="J94" s="15"/>
    </row>
    <row r="95" spans="1:10" s="14" customFormat="1" ht="16" x14ac:dyDescent="0.2">
      <c r="A95" s="46"/>
      <c r="B95" s="45">
        <v>355</v>
      </c>
      <c r="C95" s="44" t="s">
        <v>51</v>
      </c>
      <c r="D95" s="41">
        <v>156800</v>
      </c>
      <c r="E95" s="41">
        <v>0</v>
      </c>
      <c r="F95" s="42">
        <f>+D95+E95</f>
        <v>156800</v>
      </c>
      <c r="G95" s="41">
        <v>33756.74</v>
      </c>
      <c r="H95" s="42">
        <v>8676.6</v>
      </c>
      <c r="I95" s="22">
        <f>+F95-G95</f>
        <v>123043.26000000001</v>
      </c>
      <c r="J95" s="15"/>
    </row>
    <row r="96" spans="1:10" s="14" customFormat="1" ht="32" x14ac:dyDescent="0.2">
      <c r="A96" s="46"/>
      <c r="B96" s="45">
        <v>357</v>
      </c>
      <c r="C96" s="44" t="s">
        <v>50</v>
      </c>
      <c r="D96" s="41">
        <v>250000</v>
      </c>
      <c r="E96" s="41">
        <v>0</v>
      </c>
      <c r="F96" s="42">
        <f>+D96+E96</f>
        <v>250000</v>
      </c>
      <c r="G96" s="41">
        <v>20047.919999999998</v>
      </c>
      <c r="H96" s="42">
        <v>13867.92</v>
      </c>
      <c r="I96" s="22">
        <f>+F96-G96</f>
        <v>229952.08000000002</v>
      </c>
      <c r="J96" s="15"/>
    </row>
    <row r="97" spans="1:10" s="14" customFormat="1" ht="16" x14ac:dyDescent="0.2">
      <c r="A97" s="36"/>
      <c r="B97" s="35" t="s">
        <v>49</v>
      </c>
      <c r="C97" s="34" t="s">
        <v>48</v>
      </c>
      <c r="D97" s="33">
        <f>SUM(D98:D100)</f>
        <v>184905.03</v>
      </c>
      <c r="E97" s="33">
        <f>SUM(E98:E100)</f>
        <v>0</v>
      </c>
      <c r="F97" s="33">
        <f>SUM(F98:F100)</f>
        <v>184905.03</v>
      </c>
      <c r="G97" s="33">
        <f>SUM(G98:G100)</f>
        <v>2900.3</v>
      </c>
      <c r="H97" s="33">
        <f>SUM(H98:H100)</f>
        <v>2900.3</v>
      </c>
      <c r="I97" s="33">
        <f>+F97-G97</f>
        <v>182004.73</v>
      </c>
      <c r="J97" s="15"/>
    </row>
    <row r="98" spans="1:10" s="14" customFormat="1" ht="16" x14ac:dyDescent="0.2">
      <c r="A98" s="46"/>
      <c r="B98" s="45">
        <v>371</v>
      </c>
      <c r="C98" s="44" t="s">
        <v>47</v>
      </c>
      <c r="D98" s="41">
        <v>12000</v>
      </c>
      <c r="E98" s="41">
        <v>0</v>
      </c>
      <c r="F98" s="42">
        <f>+D98+E98</f>
        <v>12000</v>
      </c>
      <c r="G98" s="41">
        <v>0</v>
      </c>
      <c r="H98" s="42">
        <v>0</v>
      </c>
      <c r="I98" s="22">
        <f>+F98-G98</f>
        <v>12000</v>
      </c>
      <c r="J98" s="15"/>
    </row>
    <row r="99" spans="1:10" s="14" customFormat="1" ht="16" x14ac:dyDescent="0.2">
      <c r="A99" s="46"/>
      <c r="B99" s="45">
        <v>372</v>
      </c>
      <c r="C99" s="44" t="s">
        <v>46</v>
      </c>
      <c r="D99" s="41">
        <v>34905.03</v>
      </c>
      <c r="E99" s="41">
        <v>0</v>
      </c>
      <c r="F99" s="42">
        <f>+D99+E99</f>
        <v>34905.03</v>
      </c>
      <c r="G99" s="41">
        <v>2199.0100000000002</v>
      </c>
      <c r="H99" s="42">
        <v>2199.0100000000002</v>
      </c>
      <c r="I99" s="22">
        <f>+F99-G99</f>
        <v>32706.019999999997</v>
      </c>
      <c r="J99" s="15"/>
    </row>
    <row r="100" spans="1:10" s="14" customFormat="1" ht="16" x14ac:dyDescent="0.2">
      <c r="A100" s="46"/>
      <c r="B100" s="45">
        <v>375</v>
      </c>
      <c r="C100" s="44" t="s">
        <v>45</v>
      </c>
      <c r="D100" s="41">
        <v>138000</v>
      </c>
      <c r="E100" s="41">
        <v>0</v>
      </c>
      <c r="F100" s="42">
        <f>+D100+E100</f>
        <v>138000</v>
      </c>
      <c r="G100" s="41">
        <v>701.29</v>
      </c>
      <c r="H100" s="42">
        <v>701.29</v>
      </c>
      <c r="I100" s="22">
        <f>+F100-G100</f>
        <v>137298.71</v>
      </c>
      <c r="J100" s="15"/>
    </row>
    <row r="101" spans="1:10" s="14" customFormat="1" ht="16" x14ac:dyDescent="0.2">
      <c r="A101" s="36"/>
      <c r="B101" s="35" t="s">
        <v>44</v>
      </c>
      <c r="C101" s="34" t="s">
        <v>43</v>
      </c>
      <c r="D101" s="33">
        <f>SUM(D102:D103)</f>
        <v>105000</v>
      </c>
      <c r="E101" s="33">
        <f>SUM(E102:E103)</f>
        <v>0</v>
      </c>
      <c r="F101" s="33">
        <f>SUM(F102:F103)</f>
        <v>105000</v>
      </c>
      <c r="G101" s="33">
        <f>SUM(G102:G103)</f>
        <v>0</v>
      </c>
      <c r="H101" s="33">
        <f>SUM(H102:H103)</f>
        <v>0</v>
      </c>
      <c r="I101" s="33">
        <f>+F101-G101</f>
        <v>105000</v>
      </c>
      <c r="J101" s="15"/>
    </row>
    <row r="102" spans="1:10" s="14" customFormat="1" ht="16" x14ac:dyDescent="0.2">
      <c r="A102" s="46"/>
      <c r="B102" s="45">
        <v>382</v>
      </c>
      <c r="C102" s="44" t="s">
        <v>42</v>
      </c>
      <c r="D102" s="41">
        <v>50000</v>
      </c>
      <c r="E102" s="41">
        <v>0</v>
      </c>
      <c r="F102" s="42">
        <f>+D102+E102</f>
        <v>50000</v>
      </c>
      <c r="G102" s="41">
        <v>0</v>
      </c>
      <c r="H102" s="42">
        <v>0</v>
      </c>
      <c r="I102" s="22">
        <f>+F102-G102</f>
        <v>50000</v>
      </c>
      <c r="J102" s="15"/>
    </row>
    <row r="103" spans="1:10" s="14" customFormat="1" ht="16" x14ac:dyDescent="0.2">
      <c r="A103" s="46"/>
      <c r="B103" s="45">
        <v>383</v>
      </c>
      <c r="C103" s="44" t="s">
        <v>41</v>
      </c>
      <c r="D103" s="41">
        <v>55000</v>
      </c>
      <c r="E103" s="41">
        <v>0</v>
      </c>
      <c r="F103" s="42">
        <f>+D103+E103</f>
        <v>55000</v>
      </c>
      <c r="G103" s="41">
        <v>0</v>
      </c>
      <c r="H103" s="42">
        <v>0</v>
      </c>
      <c r="I103" s="22">
        <f>+F103-G103</f>
        <v>55000</v>
      </c>
      <c r="J103" s="15"/>
    </row>
    <row r="104" spans="1:10" s="14" customFormat="1" ht="16" x14ac:dyDescent="0.2">
      <c r="A104" s="36"/>
      <c r="B104" s="35" t="s">
        <v>40</v>
      </c>
      <c r="C104" s="34" t="s">
        <v>39</v>
      </c>
      <c r="D104" s="33">
        <f>SUM(D105:D108)</f>
        <v>26250000</v>
      </c>
      <c r="E104" s="33">
        <f>SUM(E105:E108)</f>
        <v>0</v>
      </c>
      <c r="F104" s="33">
        <f>SUM(F105:F108)</f>
        <v>26250000</v>
      </c>
      <c r="G104" s="33">
        <f>SUM(G105:G108)</f>
        <v>6665652.46</v>
      </c>
      <c r="H104" s="33">
        <f>SUM(H105:H108)</f>
        <v>226307.12</v>
      </c>
      <c r="I104" s="33">
        <f>+F104-G104</f>
        <v>19584347.539999999</v>
      </c>
      <c r="J104" s="15"/>
    </row>
    <row r="105" spans="1:10" s="14" customFormat="1" ht="16" x14ac:dyDescent="0.2">
      <c r="A105" s="46"/>
      <c r="B105" s="45">
        <v>391</v>
      </c>
      <c r="C105" s="44" t="s">
        <v>38</v>
      </c>
      <c r="D105" s="41">
        <v>0</v>
      </c>
      <c r="E105" s="41">
        <v>120000</v>
      </c>
      <c r="F105" s="42">
        <f>+D105+E105</f>
        <v>120000</v>
      </c>
      <c r="G105" s="41">
        <v>12000</v>
      </c>
      <c r="H105" s="42">
        <v>12000</v>
      </c>
      <c r="I105" s="22">
        <f>+F105-G105</f>
        <v>108000</v>
      </c>
      <c r="J105" s="15"/>
    </row>
    <row r="106" spans="1:10" s="14" customFormat="1" ht="16" x14ac:dyDescent="0.2">
      <c r="A106" s="46"/>
      <c r="B106" s="45">
        <v>392</v>
      </c>
      <c r="C106" s="44" t="s">
        <v>37</v>
      </c>
      <c r="D106" s="41">
        <v>24050000</v>
      </c>
      <c r="E106" s="41">
        <v>-849972.34</v>
      </c>
      <c r="F106" s="42">
        <f>+D106+E106</f>
        <v>23200027.66</v>
      </c>
      <c r="G106" s="41">
        <v>5785498</v>
      </c>
      <c r="H106" s="42">
        <v>76125</v>
      </c>
      <c r="I106" s="22">
        <f>+F106-G106</f>
        <v>17414529.66</v>
      </c>
      <c r="J106" s="15"/>
    </row>
    <row r="107" spans="1:10" s="14" customFormat="1" ht="16" x14ac:dyDescent="0.2">
      <c r="A107" s="46"/>
      <c r="B107" s="45">
        <v>395</v>
      </c>
      <c r="C107" s="44" t="s">
        <v>36</v>
      </c>
      <c r="D107" s="41">
        <v>2200000</v>
      </c>
      <c r="E107" s="41">
        <v>0</v>
      </c>
      <c r="F107" s="42">
        <f>+D107+E107</f>
        <v>2200000</v>
      </c>
      <c r="G107" s="41">
        <v>138182.12</v>
      </c>
      <c r="H107" s="42">
        <v>138182.12</v>
      </c>
      <c r="I107" s="22">
        <f>+F107-G107</f>
        <v>2061817.88</v>
      </c>
      <c r="J107" s="15"/>
    </row>
    <row r="108" spans="1:10" s="14" customFormat="1" ht="16" x14ac:dyDescent="0.2">
      <c r="A108" s="46"/>
      <c r="B108" s="45">
        <v>398</v>
      </c>
      <c r="C108" s="44" t="s">
        <v>35</v>
      </c>
      <c r="D108" s="41">
        <v>0</v>
      </c>
      <c r="E108" s="41">
        <v>729972.34</v>
      </c>
      <c r="F108" s="42">
        <f>+D108+E108</f>
        <v>729972.34</v>
      </c>
      <c r="G108" s="41">
        <v>729972.34</v>
      </c>
      <c r="H108" s="42">
        <v>0</v>
      </c>
      <c r="I108" s="22">
        <f>+F108-G108</f>
        <v>0</v>
      </c>
      <c r="J108" s="15"/>
    </row>
    <row r="109" spans="1:10" s="14" customFormat="1" ht="16" x14ac:dyDescent="0.2">
      <c r="A109" s="40" t="s">
        <v>34</v>
      </c>
      <c r="B109" s="39"/>
      <c r="C109" s="38" t="s">
        <v>33</v>
      </c>
      <c r="D109" s="37">
        <f>+D110+D112+D114</f>
        <v>20441038.949999999</v>
      </c>
      <c r="E109" s="37">
        <f>+E110+E112+E114</f>
        <v>0</v>
      </c>
      <c r="F109" s="37">
        <f>+F110+F112+F114</f>
        <v>20441038.949999999</v>
      </c>
      <c r="G109" s="37">
        <f>+G110+G112+G114</f>
        <v>4542818.7200000007</v>
      </c>
      <c r="H109" s="37">
        <f>+H110+H112+H114</f>
        <v>4542818.7200000007</v>
      </c>
      <c r="I109" s="37">
        <f>+F109-G109</f>
        <v>15898220.229999999</v>
      </c>
      <c r="J109" s="15"/>
    </row>
    <row r="110" spans="1:10" s="14" customFormat="1" ht="16" x14ac:dyDescent="0.2">
      <c r="A110" s="36"/>
      <c r="B110" s="35" t="s">
        <v>32</v>
      </c>
      <c r="C110" s="34" t="s">
        <v>31</v>
      </c>
      <c r="D110" s="33">
        <f>+D111</f>
        <v>16424508.34</v>
      </c>
      <c r="E110" s="33">
        <f>+E115</f>
        <v>0</v>
      </c>
      <c r="F110" s="47">
        <f>+D110+E110</f>
        <v>16424508.34</v>
      </c>
      <c r="G110" s="33">
        <f>+G111</f>
        <v>3638064.45</v>
      </c>
      <c r="H110" s="47">
        <f>+H111</f>
        <v>3638064.45</v>
      </c>
      <c r="I110" s="33">
        <f>+F110-G110</f>
        <v>12786443.890000001</v>
      </c>
      <c r="J110" s="15"/>
    </row>
    <row r="111" spans="1:10" s="14" customFormat="1" ht="16" x14ac:dyDescent="0.2">
      <c r="A111" s="46"/>
      <c r="B111" s="45">
        <v>434</v>
      </c>
      <c r="C111" s="44" t="s">
        <v>30</v>
      </c>
      <c r="D111" s="41">
        <v>16424508.34</v>
      </c>
      <c r="E111" s="41">
        <v>0</v>
      </c>
      <c r="F111" s="42">
        <f>+D111+E111</f>
        <v>16424508.34</v>
      </c>
      <c r="G111" s="41">
        <v>3638064.45</v>
      </c>
      <c r="H111" s="42">
        <v>3638064.45</v>
      </c>
      <c r="I111" s="22">
        <f>+F111-G111</f>
        <v>12786443.890000001</v>
      </c>
      <c r="J111" s="15"/>
    </row>
    <row r="112" spans="1:10" s="14" customFormat="1" ht="16" x14ac:dyDescent="0.2">
      <c r="A112" s="36"/>
      <c r="B112" s="35">
        <v>4400</v>
      </c>
      <c r="C112" s="34" t="s">
        <v>29</v>
      </c>
      <c r="D112" s="33">
        <f>+D113</f>
        <v>200000</v>
      </c>
      <c r="E112" s="33">
        <f>+E117</f>
        <v>0</v>
      </c>
      <c r="F112" s="47">
        <f>+D112+E112</f>
        <v>200000</v>
      </c>
      <c r="G112" s="33">
        <f>+G117</f>
        <v>0</v>
      </c>
      <c r="H112" s="47">
        <f>+H117</f>
        <v>0</v>
      </c>
      <c r="I112" s="33">
        <f>+F112-G112</f>
        <v>200000</v>
      </c>
      <c r="J112" s="15"/>
    </row>
    <row r="113" spans="1:10" s="14" customFormat="1" ht="16" x14ac:dyDescent="0.2">
      <c r="A113" s="46"/>
      <c r="B113" s="45">
        <v>441</v>
      </c>
      <c r="C113" s="44" t="s">
        <v>28</v>
      </c>
      <c r="D113" s="41">
        <v>200000</v>
      </c>
      <c r="E113" s="41">
        <v>0</v>
      </c>
      <c r="F113" s="42">
        <f>+D113+E113</f>
        <v>200000</v>
      </c>
      <c r="G113" s="41">
        <v>0</v>
      </c>
      <c r="H113" s="42">
        <v>0</v>
      </c>
      <c r="I113" s="22">
        <f>+F113-G113</f>
        <v>200000</v>
      </c>
      <c r="J113" s="15"/>
    </row>
    <row r="114" spans="1:10" s="14" customFormat="1" ht="16" x14ac:dyDescent="0.2">
      <c r="A114" s="36"/>
      <c r="B114" s="35">
        <v>4500</v>
      </c>
      <c r="C114" s="34" t="s">
        <v>27</v>
      </c>
      <c r="D114" s="33">
        <f>+D115</f>
        <v>3816530.61</v>
      </c>
      <c r="E114" s="33">
        <f>+E119</f>
        <v>0</v>
      </c>
      <c r="F114" s="47">
        <f>+D114+E114</f>
        <v>3816530.61</v>
      </c>
      <c r="G114" s="33">
        <f>+G115</f>
        <v>904754.27</v>
      </c>
      <c r="H114" s="47">
        <f>+H115</f>
        <v>904754.27</v>
      </c>
      <c r="I114" s="33">
        <f>+F114-G114</f>
        <v>2911776.34</v>
      </c>
      <c r="J114" s="15"/>
    </row>
    <row r="115" spans="1:10" s="14" customFormat="1" ht="16" x14ac:dyDescent="0.2">
      <c r="A115" s="46"/>
      <c r="B115" s="45">
        <v>451</v>
      </c>
      <c r="C115" s="44" t="s">
        <v>26</v>
      </c>
      <c r="D115" s="41">
        <v>3816530.61</v>
      </c>
      <c r="E115" s="41">
        <v>0</v>
      </c>
      <c r="F115" s="42">
        <f>+D115+E115</f>
        <v>3816530.61</v>
      </c>
      <c r="G115" s="41">
        <v>904754.27</v>
      </c>
      <c r="H115" s="41">
        <v>904754.27</v>
      </c>
      <c r="I115" s="22">
        <f>+F115-G115</f>
        <v>2911776.34</v>
      </c>
      <c r="J115" s="15"/>
    </row>
    <row r="116" spans="1:10" s="14" customFormat="1" ht="16" x14ac:dyDescent="0.2">
      <c r="A116" s="40" t="s">
        <v>25</v>
      </c>
      <c r="B116" s="39"/>
      <c r="C116" s="38" t="s">
        <v>24</v>
      </c>
      <c r="D116" s="37">
        <f>+D117+D120+D122</f>
        <v>1867520</v>
      </c>
      <c r="E116" s="37">
        <f>+E117+E120+E122</f>
        <v>0</v>
      </c>
      <c r="F116" s="37">
        <f>+F117+F120+F122</f>
        <v>1867520</v>
      </c>
      <c r="G116" s="37">
        <f>+G117+G120+G122</f>
        <v>26000</v>
      </c>
      <c r="H116" s="37">
        <f>+H117+H120+H122</f>
        <v>0</v>
      </c>
      <c r="I116" s="37">
        <f>+F116-G116</f>
        <v>1841520</v>
      </c>
      <c r="J116" s="15"/>
    </row>
    <row r="117" spans="1:10" s="14" customFormat="1" ht="16" x14ac:dyDescent="0.2">
      <c r="A117" s="36"/>
      <c r="B117" s="35" t="s">
        <v>23</v>
      </c>
      <c r="C117" s="34" t="s">
        <v>22</v>
      </c>
      <c r="D117" s="33">
        <f>SUM(D118:D119)</f>
        <v>280000</v>
      </c>
      <c r="E117" s="33">
        <f>+E118+E119</f>
        <v>0</v>
      </c>
      <c r="F117" s="47">
        <f>+D117+E117</f>
        <v>280000</v>
      </c>
      <c r="G117" s="33">
        <f>+G118+G119</f>
        <v>0</v>
      </c>
      <c r="H117" s="47">
        <f>+H118+H119</f>
        <v>0</v>
      </c>
      <c r="I117" s="33">
        <f>+F117-G117</f>
        <v>280000</v>
      </c>
      <c r="J117" s="15"/>
    </row>
    <row r="118" spans="1:10" s="14" customFormat="1" ht="16" x14ac:dyDescent="0.2">
      <c r="A118" s="46"/>
      <c r="B118" s="45">
        <v>511</v>
      </c>
      <c r="C118" s="44" t="s">
        <v>21</v>
      </c>
      <c r="D118" s="41">
        <v>10000</v>
      </c>
      <c r="E118" s="41">
        <v>0</v>
      </c>
      <c r="F118" s="42">
        <f>+D118+E118</f>
        <v>10000</v>
      </c>
      <c r="G118" s="41">
        <v>0</v>
      </c>
      <c r="H118" s="42">
        <v>0</v>
      </c>
      <c r="I118" s="22">
        <f>+F118-G118</f>
        <v>10000</v>
      </c>
      <c r="J118" s="15"/>
    </row>
    <row r="119" spans="1:10" s="14" customFormat="1" ht="16" x14ac:dyDescent="0.2">
      <c r="A119" s="46"/>
      <c r="B119" s="45">
        <v>515</v>
      </c>
      <c r="C119" s="44" t="s">
        <v>20</v>
      </c>
      <c r="D119" s="41">
        <v>270000</v>
      </c>
      <c r="E119" s="41">
        <v>0</v>
      </c>
      <c r="F119" s="42">
        <f>+D119+E119</f>
        <v>270000</v>
      </c>
      <c r="G119" s="41">
        <v>0</v>
      </c>
      <c r="H119" s="42">
        <v>0</v>
      </c>
      <c r="I119" s="22">
        <f>+F119-G119</f>
        <v>270000</v>
      </c>
      <c r="J119" s="15"/>
    </row>
    <row r="120" spans="1:10" s="14" customFormat="1" ht="16" x14ac:dyDescent="0.2">
      <c r="A120" s="36"/>
      <c r="B120" s="35">
        <v>5400</v>
      </c>
      <c r="C120" s="34" t="s">
        <v>19</v>
      </c>
      <c r="D120" s="33">
        <f>+D121</f>
        <v>710000</v>
      </c>
      <c r="E120" s="33">
        <f>+E121</f>
        <v>0</v>
      </c>
      <c r="F120" s="33">
        <f>+F121</f>
        <v>710000</v>
      </c>
      <c r="G120" s="33">
        <f>+G121</f>
        <v>0</v>
      </c>
      <c r="H120" s="33">
        <f>+H121</f>
        <v>0</v>
      </c>
      <c r="I120" s="33">
        <f>+F120-G120</f>
        <v>710000</v>
      </c>
      <c r="J120" s="15"/>
    </row>
    <row r="121" spans="1:10" s="14" customFormat="1" ht="16" x14ac:dyDescent="0.2">
      <c r="A121" s="46"/>
      <c r="B121" s="45">
        <v>541</v>
      </c>
      <c r="C121" s="44" t="s">
        <v>18</v>
      </c>
      <c r="D121" s="41">
        <v>710000</v>
      </c>
      <c r="E121" s="41">
        <v>0</v>
      </c>
      <c r="F121" s="42">
        <f>+D121+E121</f>
        <v>710000</v>
      </c>
      <c r="G121" s="41">
        <v>0</v>
      </c>
      <c r="H121" s="42">
        <v>0</v>
      </c>
      <c r="I121" s="22">
        <f>+F121-G121</f>
        <v>710000</v>
      </c>
      <c r="J121" s="15"/>
    </row>
    <row r="122" spans="1:10" s="14" customFormat="1" ht="16" x14ac:dyDescent="0.2">
      <c r="A122" s="36"/>
      <c r="B122" s="35" t="s">
        <v>17</v>
      </c>
      <c r="C122" s="34" t="s">
        <v>16</v>
      </c>
      <c r="D122" s="33">
        <f>SUM(D123:D127)</f>
        <v>877520</v>
      </c>
      <c r="E122" s="33">
        <f>SUM(E124:E127)</f>
        <v>0</v>
      </c>
      <c r="F122" s="33">
        <f>SUM(F123:F127)</f>
        <v>877520</v>
      </c>
      <c r="G122" s="33">
        <f>SUM(G124:G127)</f>
        <v>26000</v>
      </c>
      <c r="H122" s="33">
        <f>SUM(H124:H127)</f>
        <v>0</v>
      </c>
      <c r="I122" s="33">
        <f>+F122-G122</f>
        <v>851520</v>
      </c>
      <c r="J122" s="15"/>
    </row>
    <row r="123" spans="1:10" s="14" customFormat="1" ht="32" x14ac:dyDescent="0.2">
      <c r="A123" s="46"/>
      <c r="B123" s="45">
        <v>564</v>
      </c>
      <c r="C123" s="44" t="s">
        <v>15</v>
      </c>
      <c r="D123" s="41">
        <v>30000</v>
      </c>
      <c r="E123" s="41">
        <v>0</v>
      </c>
      <c r="F123" s="42">
        <f>+D123+E123</f>
        <v>30000</v>
      </c>
      <c r="G123" s="41">
        <v>0</v>
      </c>
      <c r="H123" s="42">
        <v>0</v>
      </c>
      <c r="I123" s="22">
        <f>+F123-G123</f>
        <v>30000</v>
      </c>
      <c r="J123" s="15"/>
    </row>
    <row r="124" spans="1:10" s="14" customFormat="1" ht="16" x14ac:dyDescent="0.2">
      <c r="A124" s="46"/>
      <c r="B124" s="45">
        <v>565</v>
      </c>
      <c r="C124" s="44" t="s">
        <v>14</v>
      </c>
      <c r="D124" s="41">
        <v>30000</v>
      </c>
      <c r="E124" s="41">
        <v>0</v>
      </c>
      <c r="F124" s="42">
        <f>+D124+E124</f>
        <v>30000</v>
      </c>
      <c r="G124" s="41">
        <v>0</v>
      </c>
      <c r="H124" s="42">
        <v>0</v>
      </c>
      <c r="I124" s="22">
        <f>+F124-G124</f>
        <v>30000</v>
      </c>
      <c r="J124" s="15"/>
    </row>
    <row r="125" spans="1:10" s="14" customFormat="1" ht="16" x14ac:dyDescent="0.2">
      <c r="A125" s="46"/>
      <c r="B125" s="45">
        <v>566</v>
      </c>
      <c r="C125" s="44" t="s">
        <v>13</v>
      </c>
      <c r="D125" s="41">
        <v>600000</v>
      </c>
      <c r="E125" s="41">
        <v>0</v>
      </c>
      <c r="F125" s="42">
        <f>+D125+E125</f>
        <v>600000</v>
      </c>
      <c r="G125" s="41">
        <v>0</v>
      </c>
      <c r="H125" s="42">
        <v>0</v>
      </c>
      <c r="I125" s="22">
        <f>+F125-G125</f>
        <v>600000</v>
      </c>
      <c r="J125" s="15"/>
    </row>
    <row r="126" spans="1:10" s="14" customFormat="1" ht="16" x14ac:dyDescent="0.2">
      <c r="A126" s="46"/>
      <c r="B126" s="45">
        <v>567</v>
      </c>
      <c r="C126" s="44" t="s">
        <v>12</v>
      </c>
      <c r="D126" s="41">
        <v>60000</v>
      </c>
      <c r="E126" s="41">
        <v>0</v>
      </c>
      <c r="F126" s="42">
        <f>+D126+E126</f>
        <v>60000</v>
      </c>
      <c r="G126" s="41">
        <v>0</v>
      </c>
      <c r="H126" s="42">
        <v>0</v>
      </c>
      <c r="I126" s="22">
        <f>+F126-G126</f>
        <v>60000</v>
      </c>
      <c r="J126" s="15"/>
    </row>
    <row r="127" spans="1:10" s="14" customFormat="1" ht="16" x14ac:dyDescent="0.2">
      <c r="A127" s="46"/>
      <c r="B127" s="45">
        <v>569</v>
      </c>
      <c r="C127" s="44" t="s">
        <v>11</v>
      </c>
      <c r="D127" s="41">
        <v>157520</v>
      </c>
      <c r="E127" s="41">
        <v>0</v>
      </c>
      <c r="F127" s="42">
        <f>+D127+E127</f>
        <v>157520</v>
      </c>
      <c r="G127" s="41">
        <v>26000</v>
      </c>
      <c r="H127" s="42">
        <v>0</v>
      </c>
      <c r="I127" s="22">
        <f>+F127-G127</f>
        <v>131520</v>
      </c>
      <c r="J127" s="15"/>
    </row>
    <row r="128" spans="1:10" s="14" customFormat="1" ht="16" x14ac:dyDescent="0.2">
      <c r="A128" s="40" t="s">
        <v>10</v>
      </c>
      <c r="B128" s="39"/>
      <c r="C128" s="38" t="s">
        <v>9</v>
      </c>
      <c r="D128" s="37">
        <f>+D129</f>
        <v>17725163.800000001</v>
      </c>
      <c r="E128" s="37">
        <f>+E129</f>
        <v>35485370</v>
      </c>
      <c r="F128" s="48">
        <f>+D128+E128</f>
        <v>53210533.799999997</v>
      </c>
      <c r="G128" s="37">
        <f>+G129</f>
        <v>9973113.8300000001</v>
      </c>
      <c r="H128" s="48">
        <f>+H129</f>
        <v>9973113.8300000001</v>
      </c>
      <c r="I128" s="37">
        <f>+F128-G128</f>
        <v>43237419.969999999</v>
      </c>
      <c r="J128" s="15"/>
    </row>
    <row r="129" spans="1:11" s="14" customFormat="1" ht="16" x14ac:dyDescent="0.2">
      <c r="A129" s="36"/>
      <c r="B129" s="35" t="s">
        <v>8</v>
      </c>
      <c r="C129" s="34" t="s">
        <v>7</v>
      </c>
      <c r="D129" s="33">
        <f>+D130</f>
        <v>17725163.800000001</v>
      </c>
      <c r="E129" s="33">
        <f>+E130</f>
        <v>35485370</v>
      </c>
      <c r="F129" s="47">
        <f>+D129+E129</f>
        <v>53210533.799999997</v>
      </c>
      <c r="G129" s="33">
        <f>+G130</f>
        <v>9973113.8300000001</v>
      </c>
      <c r="H129" s="47">
        <f>+H130</f>
        <v>9973113.8300000001</v>
      </c>
      <c r="I129" s="33">
        <f>+F129-G129</f>
        <v>43237419.969999999</v>
      </c>
      <c r="J129" s="15"/>
    </row>
    <row r="130" spans="1:11" s="14" customFormat="1" ht="32" x14ac:dyDescent="0.2">
      <c r="A130" s="46"/>
      <c r="B130" s="45">
        <v>623</v>
      </c>
      <c r="C130" s="44" t="s">
        <v>6</v>
      </c>
      <c r="D130" s="41">
        <v>17725163.800000001</v>
      </c>
      <c r="E130" s="43">
        <v>35485370</v>
      </c>
      <c r="F130" s="42">
        <f>+D130+E130</f>
        <v>53210533.799999997</v>
      </c>
      <c r="G130" s="41">
        <v>9973113.8300000001</v>
      </c>
      <c r="H130" s="41">
        <v>9973113.8300000001</v>
      </c>
      <c r="I130" s="22">
        <f>+F130-G130</f>
        <v>43237419.969999999</v>
      </c>
      <c r="J130" s="15"/>
    </row>
    <row r="131" spans="1:11" s="14" customFormat="1" ht="16" x14ac:dyDescent="0.2">
      <c r="A131" s="40" t="s">
        <v>5</v>
      </c>
      <c r="B131" s="39"/>
      <c r="C131" s="38" t="s">
        <v>4</v>
      </c>
      <c r="D131" s="37">
        <f>+D132</f>
        <v>14376322.57</v>
      </c>
      <c r="E131" s="37">
        <f>+E132</f>
        <v>12848390.65</v>
      </c>
      <c r="F131" s="37">
        <f>+F132</f>
        <v>27224713.219999999</v>
      </c>
      <c r="G131" s="37">
        <f>+G132</f>
        <v>24485326.739999998</v>
      </c>
      <c r="H131" s="37">
        <f>+H132</f>
        <v>24485326.739999998</v>
      </c>
      <c r="I131" s="37">
        <f>+F131-G131</f>
        <v>2739386.4800000004</v>
      </c>
      <c r="J131" s="15"/>
    </row>
    <row r="132" spans="1:11" s="14" customFormat="1" ht="16" x14ac:dyDescent="0.2">
      <c r="A132" s="36"/>
      <c r="B132" s="35" t="s">
        <v>3</v>
      </c>
      <c r="C132" s="34" t="s">
        <v>2</v>
      </c>
      <c r="D132" s="33">
        <f>+D133</f>
        <v>14376322.57</v>
      </c>
      <c r="E132" s="33">
        <f>+E133</f>
        <v>12848390.65</v>
      </c>
      <c r="F132" s="33">
        <f>+F133</f>
        <v>27224713.219999999</v>
      </c>
      <c r="G132" s="33">
        <f>+G133</f>
        <v>24485326.739999998</v>
      </c>
      <c r="H132" s="33">
        <f>+H133</f>
        <v>24485326.739999998</v>
      </c>
      <c r="I132" s="33">
        <f>+F132-G132</f>
        <v>2739386.4800000004</v>
      </c>
      <c r="J132" s="15"/>
    </row>
    <row r="133" spans="1:11" s="14" customFormat="1" ht="17" thickBot="1" x14ac:dyDescent="0.25">
      <c r="A133" s="32"/>
      <c r="B133" s="31">
        <v>991</v>
      </c>
      <c r="C133" s="30" t="s">
        <v>1</v>
      </c>
      <c r="D133" s="27">
        <v>14376322.57</v>
      </c>
      <c r="E133" s="29">
        <v>12848390.65</v>
      </c>
      <c r="F133" s="28">
        <f>+D133+E133</f>
        <v>27224713.219999999</v>
      </c>
      <c r="G133" s="27">
        <v>24485326.739999998</v>
      </c>
      <c r="H133" s="27">
        <v>24485326.739999998</v>
      </c>
      <c r="I133" s="26">
        <f>+F133-G133</f>
        <v>2739386.4800000004</v>
      </c>
      <c r="J133" s="15"/>
    </row>
    <row r="134" spans="1:11" s="14" customFormat="1" x14ac:dyDescent="0.2">
      <c r="A134" s="25"/>
      <c r="B134" s="24"/>
      <c r="C134" s="23"/>
      <c r="D134" s="22"/>
      <c r="E134" s="21"/>
      <c r="F134" s="21"/>
      <c r="G134" s="22"/>
      <c r="H134" s="21"/>
      <c r="I134" s="20"/>
      <c r="J134" s="15"/>
    </row>
    <row r="135" spans="1:11" s="14" customFormat="1" ht="16" thickBot="1" x14ac:dyDescent="0.25">
      <c r="A135" s="19"/>
      <c r="B135" s="18"/>
      <c r="C135" s="17" t="s">
        <v>0</v>
      </c>
      <c r="D135" s="16">
        <f>+D10+D31+D65+D109+D116+D128+D131</f>
        <v>410752073.31</v>
      </c>
      <c r="E135" s="16">
        <f>+E10+E31+E65+E109+E116+E128+E131</f>
        <v>39558962.960000001</v>
      </c>
      <c r="F135" s="16">
        <f>+F10+F31+F65+F109+F116+F128+F131</f>
        <v>450311036.26999998</v>
      </c>
      <c r="G135" s="16">
        <f>+G10+G31+G65+G109+G116+G128+G131</f>
        <v>114577240.06999999</v>
      </c>
      <c r="H135" s="16">
        <f>+H10+H31+H65+H109+H116+H128+H131</f>
        <v>72841911.519999996</v>
      </c>
      <c r="I135" s="16">
        <f>+I10+I31+I65+I109+I116+I128+I131</f>
        <v>335733796.20000005</v>
      </c>
      <c r="J135" s="15"/>
      <c r="K135" s="15"/>
    </row>
    <row r="136" spans="1:11" x14ac:dyDescent="0.15">
      <c r="C136" s="13"/>
      <c r="D136" s="13"/>
      <c r="E136" s="13"/>
      <c r="F136" s="13"/>
      <c r="G136" s="13"/>
      <c r="H136" s="13"/>
      <c r="J136" s="6"/>
    </row>
    <row r="137" spans="1:11" x14ac:dyDescent="0.2">
      <c r="D137" s="10"/>
      <c r="E137" s="10"/>
      <c r="F137" s="10"/>
      <c r="G137" s="10"/>
      <c r="H137" s="10"/>
      <c r="I137" s="10"/>
      <c r="J137" s="6"/>
    </row>
    <row r="138" spans="1:11" x14ac:dyDescent="0.2">
      <c r="D138" s="10"/>
      <c r="E138" s="10"/>
      <c r="F138" s="10"/>
      <c r="G138" s="10"/>
      <c r="H138" s="10"/>
      <c r="I138" s="10"/>
      <c r="J138" s="6"/>
    </row>
    <row r="139" spans="1:11" x14ac:dyDescent="0.2">
      <c r="C139" s="12"/>
      <c r="J139" s="6"/>
    </row>
    <row r="140" spans="1:11" x14ac:dyDescent="0.2">
      <c r="D140" s="10"/>
      <c r="E140" s="10"/>
      <c r="F140" s="10"/>
      <c r="G140" s="10"/>
      <c r="H140" s="10"/>
      <c r="I140" s="10"/>
      <c r="J140" s="6"/>
    </row>
    <row r="141" spans="1:11" x14ac:dyDescent="0.2">
      <c r="C141" s="12"/>
      <c r="D141" s="11"/>
      <c r="E141" s="11"/>
      <c r="F141" s="11"/>
      <c r="G141" s="11"/>
      <c r="H141" s="11"/>
      <c r="I141" s="11"/>
      <c r="J141" s="6"/>
    </row>
    <row r="142" spans="1:11" x14ac:dyDescent="0.2">
      <c r="J142" s="6"/>
    </row>
    <row r="143" spans="1:11" x14ac:dyDescent="0.2">
      <c r="J143" s="6"/>
    </row>
    <row r="144" spans="1:11" x14ac:dyDescent="0.2">
      <c r="J144" s="6"/>
    </row>
    <row r="145" spans="1:10" x14ac:dyDescent="0.2">
      <c r="A145" s="9"/>
      <c r="B145" s="8"/>
      <c r="C145" s="7"/>
      <c r="D145" s="10"/>
      <c r="E145" s="10"/>
      <c r="F145" s="10"/>
      <c r="G145" s="10"/>
      <c r="H145" s="10"/>
      <c r="I145" s="10"/>
      <c r="J145" s="6"/>
    </row>
    <row r="146" spans="1:10" x14ac:dyDescent="0.2">
      <c r="A146" s="9"/>
      <c r="B146" s="8"/>
      <c r="C146" s="7"/>
      <c r="J146" s="6"/>
    </row>
    <row r="147" spans="1:10" x14ac:dyDescent="0.2">
      <c r="A147" s="9"/>
      <c r="B147" s="8"/>
      <c r="C147" s="7"/>
      <c r="J147" s="6"/>
    </row>
    <row r="148" spans="1:10" x14ac:dyDescent="0.2">
      <c r="A148" s="9"/>
      <c r="B148" s="8"/>
      <c r="C148" s="7"/>
      <c r="J148" s="6"/>
    </row>
    <row r="149" spans="1:10" x14ac:dyDescent="0.2">
      <c r="A149" s="9"/>
      <c r="B149" s="8"/>
      <c r="C149" s="7"/>
      <c r="J149" s="6"/>
    </row>
    <row r="150" spans="1:10" x14ac:dyDescent="0.2">
      <c r="A150" s="9"/>
      <c r="B150" s="8"/>
      <c r="C150" s="7"/>
    </row>
    <row r="151" spans="1:10" x14ac:dyDescent="0.2">
      <c r="A151" s="9"/>
      <c r="B151" s="8"/>
      <c r="C151" s="7"/>
    </row>
    <row r="152" spans="1:10" x14ac:dyDescent="0.2">
      <c r="A152" s="9"/>
      <c r="B152" s="8"/>
      <c r="C152" s="7"/>
    </row>
    <row r="162" spans="1:10" x14ac:dyDescent="0.2">
      <c r="A162" s="2"/>
      <c r="B162" s="2"/>
    </row>
    <row r="163" spans="1:10" x14ac:dyDescent="0.2">
      <c r="A163" s="2"/>
      <c r="B163" s="2"/>
    </row>
    <row r="164" spans="1:10" x14ac:dyDescent="0.2">
      <c r="A164" s="2"/>
      <c r="B164" s="2"/>
    </row>
    <row r="165" spans="1:10" x14ac:dyDescent="0.2">
      <c r="A165" s="2"/>
      <c r="B165" s="2"/>
      <c r="J165" s="6"/>
    </row>
    <row r="166" spans="1:10" x14ac:dyDescent="0.2">
      <c r="A166" s="2"/>
      <c r="B166" s="2"/>
      <c r="J166" s="6"/>
    </row>
    <row r="167" spans="1:10" x14ac:dyDescent="0.2">
      <c r="A167" s="2"/>
      <c r="B167" s="2"/>
      <c r="J167" s="6"/>
    </row>
    <row r="168" spans="1:10" x14ac:dyDescent="0.2">
      <c r="A168" s="2"/>
      <c r="B168" s="2"/>
      <c r="J168" s="6"/>
    </row>
    <row r="169" spans="1:10" x14ac:dyDescent="0.2">
      <c r="A169" s="2"/>
      <c r="B169" s="2"/>
      <c r="J169" s="6"/>
    </row>
    <row r="170" spans="1:10" x14ac:dyDescent="0.2">
      <c r="A170" s="2"/>
      <c r="B170" s="2"/>
      <c r="J170" s="6"/>
    </row>
    <row r="205" spans="1:2" x14ac:dyDescent="0.2">
      <c r="A205" s="2"/>
      <c r="B205" s="2"/>
    </row>
    <row r="206" spans="1:2" x14ac:dyDescent="0.2">
      <c r="A206" s="2"/>
      <c r="B206" s="2"/>
    </row>
    <row r="207" spans="1:2" x14ac:dyDescent="0.2">
      <c r="A207" s="2"/>
      <c r="B207" s="2"/>
    </row>
    <row r="208" spans="1:2" x14ac:dyDescent="0.2">
      <c r="A208" s="2"/>
      <c r="B208" s="2"/>
    </row>
    <row r="209" spans="1:2" x14ac:dyDescent="0.2">
      <c r="A209" s="2"/>
      <c r="B209" s="2"/>
    </row>
    <row r="211" spans="1:2" x14ac:dyDescent="0.2">
      <c r="A211" s="2"/>
      <c r="B211" s="2"/>
    </row>
    <row r="212" spans="1:2" x14ac:dyDescent="0.2">
      <c r="A212" s="2"/>
      <c r="B212" s="2"/>
    </row>
    <row r="213" spans="1:2" x14ac:dyDescent="0.2">
      <c r="A213" s="2"/>
      <c r="B213" s="2"/>
    </row>
    <row r="214" spans="1:2" x14ac:dyDescent="0.2">
      <c r="A214" s="2"/>
      <c r="B214" s="2"/>
    </row>
    <row r="215" spans="1:2" x14ac:dyDescent="0.2">
      <c r="A215" s="2"/>
      <c r="B215" s="2"/>
    </row>
    <row r="216" spans="1:2" x14ac:dyDescent="0.2">
      <c r="A216" s="2"/>
      <c r="B216" s="2"/>
    </row>
    <row r="218" spans="1:2" x14ac:dyDescent="0.2">
      <c r="A218" s="2"/>
      <c r="B218" s="2"/>
    </row>
    <row r="219" spans="1:2" x14ac:dyDescent="0.2">
      <c r="A219" s="2"/>
      <c r="B219" s="2"/>
    </row>
    <row r="220" spans="1:2" x14ac:dyDescent="0.2">
      <c r="A220" s="2"/>
      <c r="B220" s="2"/>
    </row>
    <row r="221" spans="1:2" x14ac:dyDescent="0.2">
      <c r="A221" s="2"/>
      <c r="B221" s="2"/>
    </row>
    <row r="222" spans="1:2" x14ac:dyDescent="0.2">
      <c r="A222" s="2"/>
      <c r="B222" s="2"/>
    </row>
    <row r="223" spans="1:2" x14ac:dyDescent="0.2">
      <c r="A223" s="2"/>
      <c r="B223" s="2"/>
    </row>
    <row r="224" spans="1:2" x14ac:dyDescent="0.2">
      <c r="A224" s="2"/>
      <c r="B224" s="2"/>
    </row>
    <row r="225" spans="1:2" x14ac:dyDescent="0.2">
      <c r="A225" s="2"/>
      <c r="B225" s="2"/>
    </row>
    <row r="226" spans="1:2" x14ac:dyDescent="0.2">
      <c r="A226" s="2"/>
      <c r="B226" s="2"/>
    </row>
  </sheetData>
  <mergeCells count="8">
    <mergeCell ref="A1:I1"/>
    <mergeCell ref="C136:H136"/>
    <mergeCell ref="A7:C8"/>
    <mergeCell ref="D7:I7"/>
    <mergeCell ref="A3:I3"/>
    <mergeCell ref="A4:I4"/>
    <mergeCell ref="C5:I5"/>
    <mergeCell ref="A6:I6"/>
  </mergeCells>
  <pageMargins left="0.19685039370078741" right="0.19685039370078741" top="0.74803149606299213" bottom="1.2564102564102564" header="0.31496062992125984" footer="0.9055118110236221"/>
  <pageSetup scale="67" fitToHeight="2" orientation="landscape" r:id="rId1"/>
  <headerFooter>
    <oddHeader xml:space="preserve">&amp;LEstados e Informes Presupuestarios&amp;R09.1.1  </oddHeader>
    <oddFooter xml:space="preserve">&amp;C"Bajo protesta de decir verdad declaramos que los Estados Financieros y sus Notas, son razonablemente correctos y son responsabilidad del emisor"&amp;R&amp;P/&amp;N      </oddFooter>
  </headerFooter>
  <rowBreaks count="1" manualBreakCount="1">
    <brk id="10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9.1.1</vt:lpstr>
      <vt:lpstr>'9.1.1'!Área_de_impresión</vt:lpstr>
      <vt:lpstr>'9.1.1'!Títulos_a_imprimir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2020-07-23T00:13:51Z</dcterms:created>
  <dcterms:modified xsi:type="dcterms:W3CDTF">2020-07-23T00:17:34Z</dcterms:modified>
</cp:coreProperties>
</file>